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133.35.202.198\共通\2024年度（令和6年度）\13 庶務係\04 人事\教員公募・選考関係\1 教授\R6.11.12委員会設置　眼科学\202504XX追加公募（再）\○HP\"/>
    </mc:Choice>
  </mc:AlternateContent>
  <xr:revisionPtr revIDLastSave="0" documentId="13_ncr:1_{496C6891-B4FA-4D49-9D7E-821E23D2CB37}" xr6:coauthVersionLast="47" xr6:coauthVersionMax="47" xr10:uidLastSave="{00000000-0000-0000-0000-000000000000}"/>
  <bookViews>
    <workbookView xWindow="-120" yWindow="-120" windowWidth="29040" windowHeight="15720" xr2:uid="{00000000-000D-0000-FFFF-FFFF00000000}"/>
  </bookViews>
  <sheets>
    <sheet name="様式３" sheetId="26" r:id="rId1"/>
    <sheet name="様式３（記入例）" sheetId="27" r:id="rId2"/>
    <sheet name="様式４" sheetId="21" r:id="rId3"/>
    <sheet name="様式４（記入例）" sheetId="22" r:id="rId4"/>
    <sheet name="様式４（集計）" sheetId="25" r:id="rId5"/>
  </sheets>
  <definedNames>
    <definedName name="_xlnm.Print_Area" localSheetId="0">様式３!$A$1:$F$20</definedName>
    <definedName name="_xlnm.Print_Area" localSheetId="1">'様式３（記入例）'!$A$1:$F$20</definedName>
    <definedName name="_xlnm.Print_Area" localSheetId="2">様式４!$A$1:$I$39</definedName>
    <definedName name="_xlnm.Print_Area" localSheetId="3">'様式４（記入例）'!$A$1:$I$39</definedName>
    <definedName name="_xlnm.Print_Area" localSheetId="4">'様式４（集計）'!$A$1:$F$25</definedName>
    <definedName name="_xlnm.Print_Titles" localSheetId="2">様式４!$1:$6</definedName>
    <definedName name="_xlnm.Print_Titles" localSheetId="3">'様式４（記入例）'!$1:$6</definedName>
    <definedName name="_xlnm.Print_Titles" localSheetId="4">'様式４（集計）'!$1:$3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25" l="1"/>
  <c r="F16" i="25"/>
  <c r="D15" i="25"/>
  <c r="C6" i="25"/>
  <c r="B23" i="25"/>
  <c r="E11" i="25"/>
  <c r="C11" i="25"/>
  <c r="F8" i="25" a="1"/>
  <c r="C16" i="25"/>
  <c r="E17" i="25"/>
  <c r="C8" i="25" a="1"/>
  <c r="D16" i="25"/>
  <c r="D23" i="25"/>
  <c r="D6" i="25"/>
  <c r="E13" i="25" a="1"/>
  <c r="C15" i="25"/>
  <c r="D8" i="25" a="1"/>
  <c r="D12" i="25"/>
  <c r="D13" i="25" a="1"/>
  <c r="E10" i="25"/>
  <c r="E18" i="25" a="1"/>
  <c r="C10" i="25"/>
  <c r="D17" i="25"/>
  <c r="F11" i="25"/>
  <c r="D10" i="25"/>
  <c r="C20" i="25"/>
  <c r="E23" i="25"/>
  <c r="C7" i="25"/>
  <c r="E12" i="25"/>
  <c r="D24" i="25"/>
  <c r="F13" i="25" a="1"/>
  <c r="F17" i="25"/>
  <c r="F15" i="25"/>
  <c r="C18" i="25" a="1"/>
  <c r="F18" i="25" a="1"/>
  <c r="E20" i="25"/>
  <c r="E15" i="25"/>
  <c r="F6" i="25"/>
  <c r="C12" i="25"/>
  <c r="E8" i="25" a="1"/>
  <c r="E6" i="25"/>
  <c r="D18" i="25" a="1"/>
  <c r="D7" i="25"/>
  <c r="D11" i="25"/>
  <c r="E7" i="25"/>
  <c r="C17" i="25"/>
  <c r="B24" i="25"/>
  <c r="D20" i="25"/>
  <c r="F7" i="25"/>
  <c r="E16" i="25"/>
  <c r="F10" i="25"/>
  <c r="F20" i="25"/>
  <c r="C13" i="25" a="1"/>
  <c r="C13" i="25" l="1"/>
  <c r="F9" i="25"/>
  <c r="C19" i="25"/>
  <c r="E9" i="25"/>
  <c r="D9" i="25"/>
  <c r="D18" i="25"/>
  <c r="E8" i="25"/>
  <c r="C14" i="25"/>
  <c r="F18" i="25"/>
  <c r="C18" i="25"/>
  <c r="F19" i="25"/>
  <c r="F13" i="25"/>
  <c r="E14" i="25"/>
  <c r="C9" i="25"/>
  <c r="D19" i="25"/>
  <c r="E18" i="25"/>
  <c r="D13" i="25"/>
  <c r="D14" i="25"/>
  <c r="D8" i="25"/>
  <c r="E13" i="25"/>
  <c r="C8" i="25"/>
  <c r="E19" i="25"/>
  <c r="F8" i="25"/>
  <c r="F14"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滝沢　真琴</author>
  </authors>
  <commentList>
    <comment ref="I3" authorId="0" shapeId="0" xr:uid="{00000000-0006-0000-0200-000001000000}">
      <text>
        <r>
          <rPr>
            <b/>
            <sz val="9"/>
            <color indexed="81"/>
            <rFont val="ＭＳ Ｐゴシック"/>
            <family val="3"/>
            <charset val="128"/>
          </rPr>
          <t>最終行の行番号を入力してください。</t>
        </r>
      </text>
    </comment>
  </commentList>
</comments>
</file>

<file path=xl/sharedStrings.xml><?xml version="1.0" encoding="utf-8"?>
<sst xmlns="http://schemas.openxmlformats.org/spreadsheetml/2006/main" count="234" uniqueCount="125">
  <si>
    <t>　氏名：</t>
    <rPh sb="1" eb="3">
      <t>シメイ</t>
    </rPh>
    <phoneticPr fontId="1"/>
  </si>
  <si>
    <t>様式４</t>
    <rPh sb="0" eb="2">
      <t>ヨウシキ</t>
    </rPh>
    <phoneticPr fontId="1"/>
  </si>
  <si>
    <r>
      <t>　氏名：</t>
    </r>
    <r>
      <rPr>
        <sz val="12"/>
        <color rgb="FFFF0000"/>
        <rFont val="ＭＳ Ｐゴシック"/>
        <family val="3"/>
        <charset val="128"/>
        <scheme val="minor"/>
      </rPr>
      <t>●●　●●</t>
    </r>
    <rPh sb="1" eb="3">
      <t>シメイ</t>
    </rPh>
    <phoneticPr fontId="1"/>
  </si>
  <si>
    <r>
      <rPr>
        <sz val="18"/>
        <rFont val="ＭＳ Ｐゴシック"/>
        <family val="3"/>
        <charset val="128"/>
        <scheme val="minor"/>
      </rPr>
      <t xml:space="preserve">
 論文
 番号</t>
    </r>
    <r>
      <rPr>
        <sz val="11"/>
        <rFont val="ＭＳ Ｐゴシック"/>
        <family val="3"/>
        <charset val="128"/>
        <scheme val="minor"/>
      </rPr>
      <t xml:space="preserve">
教育研究業績書の番号順に記載
</t>
    </r>
    <rPh sb="2" eb="4">
      <t>ロンブン</t>
    </rPh>
    <rPh sb="6" eb="8">
      <t>バンゴウ</t>
    </rPh>
    <rPh sb="10" eb="12">
      <t>キョウイク</t>
    </rPh>
    <rPh sb="12" eb="14">
      <t>ケンキュウ</t>
    </rPh>
    <rPh sb="14" eb="16">
      <t>ギョウセキ</t>
    </rPh>
    <rPh sb="16" eb="17">
      <t>ショ</t>
    </rPh>
    <rPh sb="18" eb="20">
      <t>バンゴウ</t>
    </rPh>
    <rPh sb="20" eb="21">
      <t>ジュン</t>
    </rPh>
    <rPh sb="22" eb="24">
      <t>キサイ</t>
    </rPh>
    <phoneticPr fontId="1"/>
  </si>
  <si>
    <r>
      <t xml:space="preserve">
発行年</t>
    </r>
    <r>
      <rPr>
        <sz val="11"/>
        <rFont val="ＭＳ Ｐゴシック"/>
        <family val="3"/>
        <charset val="128"/>
        <scheme val="minor"/>
      </rPr>
      <t xml:space="preserve">
</t>
    </r>
    <rPh sb="1" eb="3">
      <t>ハッコウ</t>
    </rPh>
    <rPh sb="3" eb="4">
      <t>ネン</t>
    </rPh>
    <phoneticPr fontId="1"/>
  </si>
  <si>
    <t xml:space="preserve">
備考</t>
    <rPh sb="1" eb="3">
      <t>ビコウ</t>
    </rPh>
    <phoneticPr fontId="1"/>
  </si>
  <si>
    <t xml:space="preserve">
分野の
四分位</t>
    <phoneticPr fontId="1"/>
  </si>
  <si>
    <t>J xxx</t>
  </si>
  <si>
    <t>Q2</t>
  </si>
  <si>
    <t xml:space="preserve">xxx Biol </t>
  </si>
  <si>
    <t>-</t>
  </si>
  <si>
    <t>xxx Rep</t>
  </si>
  <si>
    <t>Q1</t>
  </si>
  <si>
    <t xml:space="preserve"> xxx Surg </t>
  </si>
  <si>
    <t xml:space="preserve"> xxx Commun</t>
  </si>
  <si>
    <t>Nature</t>
  </si>
  <si>
    <t xml:space="preserve">xxx  Sci </t>
  </si>
  <si>
    <t>Q4</t>
  </si>
  <si>
    <t xml:space="preserve">xxx Med </t>
  </si>
  <si>
    <t>Sci xxx</t>
  </si>
  <si>
    <t>xxx Commun </t>
  </si>
  <si>
    <t>Neurosci xxx</t>
  </si>
  <si>
    <r>
      <rPr>
        <sz val="15"/>
        <rFont val="ＭＳ Ｐゴシック"/>
        <family val="3"/>
        <charset val="128"/>
        <scheme val="minor"/>
      </rPr>
      <t xml:space="preserve">
被引用
回数</t>
    </r>
    <r>
      <rPr>
        <sz val="18"/>
        <rFont val="ＭＳ Ｐゴシック"/>
        <family val="3"/>
        <charset val="128"/>
        <scheme val="minor"/>
      </rPr>
      <t xml:space="preserve">
</t>
    </r>
    <r>
      <rPr>
        <sz val="8"/>
        <rFont val="ＭＳ Ｐゴシック"/>
        <family val="3"/>
        <charset val="128"/>
        <scheme val="minor"/>
      </rPr>
      <t xml:space="preserve">
Web of Scienceのcitation数値とする
※ただし，Web of Scienceで数値データを取得できなかった場合は，「－」とする</t>
    </r>
    <rPh sb="1" eb="2">
      <t>ヒ</t>
    </rPh>
    <rPh sb="2" eb="4">
      <t>インヨウ</t>
    </rPh>
    <rPh sb="5" eb="7">
      <t>カイスウ</t>
    </rPh>
    <rPh sb="32" eb="34">
      <t>スウチ</t>
    </rPh>
    <rPh sb="72" eb="74">
      <t>バアイ</t>
    </rPh>
    <phoneticPr fontId="1"/>
  </si>
  <si>
    <r>
      <rPr>
        <sz val="18"/>
        <color theme="1"/>
        <rFont val="ＭＳ Ｐゴシック"/>
        <family val="3"/>
        <charset val="128"/>
        <scheme val="minor"/>
      </rPr>
      <t xml:space="preserve">
　　著　者</t>
    </r>
    <r>
      <rPr>
        <sz val="11"/>
        <color theme="1"/>
        <rFont val="ＭＳ Ｐゴシック"/>
        <family val="3"/>
        <charset val="128"/>
        <scheme val="minor"/>
      </rPr>
      <t xml:space="preserve">
（凡例）</t>
    </r>
    <r>
      <rPr>
        <sz val="10.5"/>
        <color theme="1"/>
        <rFont val="ＭＳ Ｐゴシック"/>
        <family val="3"/>
        <charset val="128"/>
        <scheme val="minor"/>
      </rPr>
      <t xml:space="preserve">
1：筆頭かつコレス
　ポンディングオー
　サーである
2：筆頭であるがコ
　レスポンディング
　オーサーではない
3：筆頭ではないが
　コレスポンディン
　グオーサーである
4：その他
※</t>
    </r>
    <r>
      <rPr>
        <sz val="10"/>
        <color theme="1"/>
        <rFont val="ＭＳ Ｐゴシック"/>
        <family val="3"/>
        <charset val="128"/>
        <scheme val="minor"/>
      </rPr>
      <t>equal contribution</t>
    </r>
    <r>
      <rPr>
        <sz val="10.5"/>
        <color theme="1"/>
        <rFont val="ＭＳ Ｐゴシック"/>
        <family val="3"/>
        <charset val="128"/>
        <scheme val="minor"/>
      </rPr>
      <t>は筆頭としてカウントする</t>
    </r>
    <rPh sb="3" eb="4">
      <t>チョ</t>
    </rPh>
    <rPh sb="5" eb="6">
      <t>シャ</t>
    </rPh>
    <rPh sb="72" eb="74">
      <t>ヒットウ</t>
    </rPh>
    <rPh sb="104" eb="105">
      <t>タ</t>
    </rPh>
    <phoneticPr fontId="1"/>
  </si>
  <si>
    <t>分野の四分位</t>
    <rPh sb="0" eb="2">
      <t>ブンヤ</t>
    </rPh>
    <rPh sb="3" eb="4">
      <t>シ</t>
    </rPh>
    <rPh sb="4" eb="6">
      <t>ブンイ</t>
    </rPh>
    <phoneticPr fontId="1"/>
  </si>
  <si>
    <t>被引用回数（合計）</t>
    <rPh sb="0" eb="3">
      <t>ヒインヨウ</t>
    </rPh>
    <rPh sb="3" eb="5">
      <t>カイスウ</t>
    </rPh>
    <rPh sb="6" eb="8">
      <t>ゴウケイ</t>
    </rPh>
    <phoneticPr fontId="1"/>
  </si>
  <si>
    <t>Q1</t>
    <phoneticPr fontId="1"/>
  </si>
  <si>
    <t>Q2</t>
    <phoneticPr fontId="1"/>
  </si>
  <si>
    <t>Q3</t>
    <phoneticPr fontId="1"/>
  </si>
  <si>
    <t>Q4</t>
    <phoneticPr fontId="1"/>
  </si>
  <si>
    <t>論文数</t>
    <rPh sb="0" eb="2">
      <t>ロンブン</t>
    </rPh>
    <rPh sb="2" eb="3">
      <t>スウ</t>
    </rPh>
    <phoneticPr fontId="1"/>
  </si>
  <si>
    <t>Highest IF</t>
    <phoneticPr fontId="1"/>
  </si>
  <si>
    <t>英文原著</t>
    <rPh sb="0" eb="2">
      <t>エイブン</t>
    </rPh>
    <rPh sb="2" eb="4">
      <t>ゲンチョ</t>
    </rPh>
    <phoneticPr fontId="1"/>
  </si>
  <si>
    <t>IF合計</t>
    <rPh sb="2" eb="4">
      <t>ゴウケイ</t>
    </rPh>
    <phoneticPr fontId="1"/>
  </si>
  <si>
    <t>IF平均</t>
    <rPh sb="2" eb="4">
      <t>ヘイキン</t>
    </rPh>
    <phoneticPr fontId="1"/>
  </si>
  <si>
    <t>IFなし（IF平均に含まず）</t>
    <rPh sb="7" eb="9">
      <t>ヘイキン</t>
    </rPh>
    <rPh sb="10" eb="11">
      <t>フク</t>
    </rPh>
    <phoneticPr fontId="1"/>
  </si>
  <si>
    <t>英文総説</t>
    <rPh sb="0" eb="2">
      <t>エイブン</t>
    </rPh>
    <rPh sb="2" eb="4">
      <t>ソウセツ</t>
    </rPh>
    <phoneticPr fontId="1"/>
  </si>
  <si>
    <t>英文症例報告</t>
    <rPh sb="0" eb="2">
      <t>エイブン</t>
    </rPh>
    <rPh sb="2" eb="4">
      <t>ショウレイ</t>
    </rPh>
    <rPh sb="4" eb="6">
      <t>ホウコク</t>
    </rPh>
    <phoneticPr fontId="1"/>
  </si>
  <si>
    <t>英文論文数・IF集計</t>
    <rPh sb="0" eb="2">
      <t>エイブン</t>
    </rPh>
    <rPh sb="2" eb="4">
      <t>ロンブン</t>
    </rPh>
    <rPh sb="4" eb="5">
      <t>スウ</t>
    </rPh>
    <rPh sb="8" eb="10">
      <t>シュウケイ</t>
    </rPh>
    <phoneticPr fontId="1"/>
  </si>
  <si>
    <t>種類凡例１</t>
    <rPh sb="0" eb="2">
      <t>シュルイ</t>
    </rPh>
    <rPh sb="2" eb="4">
      <t>ハンレイ</t>
    </rPh>
    <phoneticPr fontId="1"/>
  </si>
  <si>
    <t>種類凡例３</t>
    <rPh sb="0" eb="2">
      <t>シュルイ</t>
    </rPh>
    <rPh sb="2" eb="4">
      <t>ハンレイ</t>
    </rPh>
    <phoneticPr fontId="1"/>
  </si>
  <si>
    <t>種類凡例２</t>
    <rPh sb="0" eb="2">
      <t>シュルイ</t>
    </rPh>
    <rPh sb="2" eb="4">
      <t>ハンレイ</t>
    </rPh>
    <phoneticPr fontId="1"/>
  </si>
  <si>
    <t>著者凡例１
筆頭かつ責任</t>
    <rPh sb="0" eb="2">
      <t>チョシャ</t>
    </rPh>
    <rPh sb="2" eb="4">
      <t>ハンレイ</t>
    </rPh>
    <rPh sb="6" eb="8">
      <t>ヒットウ</t>
    </rPh>
    <rPh sb="10" eb="12">
      <t>セキニン</t>
    </rPh>
    <phoneticPr fontId="1"/>
  </si>
  <si>
    <t>著者凡例２
筆頭</t>
    <rPh sb="0" eb="2">
      <t>チョシャ</t>
    </rPh>
    <rPh sb="2" eb="4">
      <t>ハンレイ</t>
    </rPh>
    <rPh sb="6" eb="8">
      <t>ヒットウ</t>
    </rPh>
    <phoneticPr fontId="1"/>
  </si>
  <si>
    <t>著者凡例３
責任</t>
    <rPh sb="0" eb="2">
      <t>チョシャ</t>
    </rPh>
    <rPh sb="2" eb="4">
      <t>ハンレイ</t>
    </rPh>
    <rPh sb="6" eb="8">
      <t>セキニン</t>
    </rPh>
    <phoneticPr fontId="1"/>
  </si>
  <si>
    <t>著者凡例４
その他</t>
    <rPh sb="0" eb="2">
      <t>チョシャ</t>
    </rPh>
    <rPh sb="2" eb="4">
      <t>ハンレイ</t>
    </rPh>
    <rPh sb="8" eb="9">
      <t>タ</t>
    </rPh>
    <phoneticPr fontId="1"/>
  </si>
  <si>
    <t>7</t>
    <phoneticPr fontId="1"/>
  </si>
  <si>
    <t>参照シート名</t>
    <rPh sb="0" eb="2">
      <t>サンショウ</t>
    </rPh>
    <rPh sb="5" eb="6">
      <t>メイ</t>
    </rPh>
    <phoneticPr fontId="1"/>
  </si>
  <si>
    <t>開始行番号</t>
    <rPh sb="0" eb="2">
      <t>カイシ</t>
    </rPh>
    <rPh sb="2" eb="3">
      <t>ギョウ</t>
    </rPh>
    <rPh sb="3" eb="5">
      <t>バンゴウ</t>
    </rPh>
    <phoneticPr fontId="1"/>
  </si>
  <si>
    <t>終了行番号</t>
    <rPh sb="0" eb="2">
      <t>シュウリョウ</t>
    </rPh>
    <rPh sb="2" eb="3">
      <t>ギョウ</t>
    </rPh>
    <rPh sb="3" eb="5">
      <t>バンゴウ</t>
    </rPh>
    <phoneticPr fontId="1"/>
  </si>
  <si>
    <t>英文原著論文等業績データ</t>
    <rPh sb="0" eb="2">
      <t>エイブン</t>
    </rPh>
    <rPh sb="2" eb="4">
      <t>ゲンチョ</t>
    </rPh>
    <rPh sb="4" eb="6">
      <t>ロンブン</t>
    </rPh>
    <rPh sb="6" eb="7">
      <t>トウ</t>
    </rPh>
    <rPh sb="7" eb="9">
      <t>ギョウセキ</t>
    </rPh>
    <phoneticPr fontId="1"/>
  </si>
  <si>
    <r>
      <rPr>
        <sz val="18"/>
        <rFont val="ＭＳ Ｐゴシック"/>
        <family val="3"/>
        <charset val="128"/>
        <scheme val="minor"/>
      </rPr>
      <t xml:space="preserve">
 種 類</t>
    </r>
    <r>
      <rPr>
        <sz val="11"/>
        <rFont val="ＭＳ Ｐゴシック"/>
        <family val="3"/>
        <charset val="128"/>
        <scheme val="minor"/>
      </rPr>
      <t xml:space="preserve">
</t>
    </r>
    <r>
      <rPr>
        <sz val="10"/>
        <rFont val="ＭＳ Ｐゴシック"/>
        <family val="3"/>
        <charset val="128"/>
        <scheme val="minor"/>
      </rPr>
      <t>（凡例）
1：英文原著
2：英文総説
3：英文症例報告</t>
    </r>
    <rPh sb="2" eb="3">
      <t>タネ</t>
    </rPh>
    <rPh sb="4" eb="5">
      <t>タグイ</t>
    </rPh>
    <rPh sb="8" eb="10">
      <t>ハンレイ</t>
    </rPh>
    <rPh sb="14" eb="16">
      <t>エイブン</t>
    </rPh>
    <rPh sb="16" eb="18">
      <t>ゲンチョ</t>
    </rPh>
    <rPh sb="21" eb="23">
      <t>エイブン</t>
    </rPh>
    <rPh sb="23" eb="25">
      <t>ソウセツ</t>
    </rPh>
    <rPh sb="28" eb="30">
      <t>エイブン</t>
    </rPh>
    <rPh sb="30" eb="32">
      <t>ショウレイ</t>
    </rPh>
    <rPh sb="32" eb="34">
      <t>ホウコク</t>
    </rPh>
    <phoneticPr fontId="1"/>
  </si>
  <si>
    <t>Q3</t>
  </si>
  <si>
    <t>※教育研究業績書に記載した順番と内容が合致するように入力すること。（英文論文を抜粋）</t>
    <rPh sb="1" eb="3">
      <t>キョウイク</t>
    </rPh>
    <rPh sb="3" eb="5">
      <t>ケンキュウ</t>
    </rPh>
    <rPh sb="5" eb="7">
      <t>ギョウセキ</t>
    </rPh>
    <rPh sb="7" eb="8">
      <t>ショ</t>
    </rPh>
    <rPh sb="34" eb="36">
      <t>エイブン</t>
    </rPh>
    <rPh sb="36" eb="38">
      <t>ロンブン</t>
    </rPh>
    <rPh sb="39" eb="41">
      <t>バッスイ</t>
    </rPh>
    <phoneticPr fontId="1"/>
  </si>
  <si>
    <t>英文原著論文等業績データ集計表</t>
    <rPh sb="0" eb="2">
      <t>エイブン</t>
    </rPh>
    <rPh sb="2" eb="4">
      <t>ゲンチョ</t>
    </rPh>
    <rPh sb="4" eb="6">
      <t>ロンブン</t>
    </rPh>
    <rPh sb="6" eb="7">
      <t>トウ</t>
    </rPh>
    <rPh sb="7" eb="9">
      <t>ギョウセキ</t>
    </rPh>
    <rPh sb="12" eb="15">
      <t>シュウケイヒョウ</t>
    </rPh>
    <phoneticPr fontId="1"/>
  </si>
  <si>
    <t>様式４</t>
    <phoneticPr fontId="1"/>
  </si>
  <si>
    <t>38</t>
    <phoneticPr fontId="1"/>
  </si>
  <si>
    <r>
      <t xml:space="preserve">
 インパクト
 ファクター
</t>
    </r>
    <r>
      <rPr>
        <sz val="11"/>
        <rFont val="ＭＳ Ｐゴシック"/>
        <family val="3"/>
        <charset val="128"/>
        <scheme val="minor"/>
      </rPr>
      <t xml:space="preserve">
</t>
    </r>
    <r>
      <rPr>
        <sz val="11"/>
        <color rgb="FFFF0000"/>
        <rFont val="ＭＳ Ｐゴシック"/>
        <family val="3"/>
        <charset val="128"/>
        <scheme val="minor"/>
      </rPr>
      <t>2024年6月にリリースされた最新版のJournal Citation Reports掲載の数値</t>
    </r>
    <r>
      <rPr>
        <sz val="11"/>
        <rFont val="ＭＳ Ｐゴシック"/>
        <family val="3"/>
        <charset val="128"/>
        <scheme val="minor"/>
      </rPr>
      <t xml:space="preserve">
</t>
    </r>
    <rPh sb="31" eb="33">
      <t>サイシン</t>
    </rPh>
    <rPh sb="33" eb="34">
      <t>バン</t>
    </rPh>
    <rPh sb="62" eb="64">
      <t>スウチ</t>
    </rPh>
    <phoneticPr fontId="1"/>
  </si>
  <si>
    <t xml:space="preserve">
発行年
</t>
    <rPh sb="1" eb="3">
      <t>ハッコウ</t>
    </rPh>
    <rPh sb="3" eb="4">
      <t>ネン</t>
    </rPh>
    <phoneticPr fontId="1"/>
  </si>
  <si>
    <r>
      <rPr>
        <sz val="18"/>
        <rFont val="ＭＳ Ｐゴシック"/>
        <family val="3"/>
        <charset val="128"/>
        <scheme val="minor"/>
      </rPr>
      <t xml:space="preserve">
 </t>
    </r>
    <r>
      <rPr>
        <b/>
        <sz val="14"/>
        <rFont val="ＭＳ Ｐゴシック"/>
        <family val="3"/>
        <charset val="128"/>
        <scheme val="minor"/>
      </rPr>
      <t>種 類</t>
    </r>
    <r>
      <rPr>
        <sz val="11"/>
        <rFont val="ＭＳ Ｐゴシック"/>
        <family val="3"/>
        <charset val="128"/>
        <scheme val="minor"/>
      </rPr>
      <t xml:space="preserve">
</t>
    </r>
    <r>
      <rPr>
        <sz val="10"/>
        <rFont val="ＭＳ Ｐゴシック"/>
        <family val="3"/>
        <charset val="128"/>
        <scheme val="minor"/>
      </rPr>
      <t>（凡例）
1：英文原著
2：英文総説
3：英文症例報告</t>
    </r>
    <rPh sb="2" eb="3">
      <t>タネ</t>
    </rPh>
    <rPh sb="4" eb="5">
      <t>タグイ</t>
    </rPh>
    <rPh sb="8" eb="10">
      <t>ハンレイ</t>
    </rPh>
    <rPh sb="14" eb="16">
      <t>エイブン</t>
    </rPh>
    <rPh sb="16" eb="18">
      <t>ゲンチョ</t>
    </rPh>
    <rPh sb="21" eb="23">
      <t>エイブン</t>
    </rPh>
    <rPh sb="23" eb="25">
      <t>ソウセツ</t>
    </rPh>
    <rPh sb="28" eb="30">
      <t>エイブン</t>
    </rPh>
    <rPh sb="30" eb="32">
      <t>ショウレイ</t>
    </rPh>
    <rPh sb="32" eb="34">
      <t>ホウコク</t>
    </rPh>
    <phoneticPr fontId="1"/>
  </si>
  <si>
    <r>
      <rPr>
        <sz val="18"/>
        <rFont val="ＭＳ Ｐゴシック"/>
        <family val="3"/>
        <charset val="128"/>
        <scheme val="minor"/>
      </rPr>
      <t xml:space="preserve">
 </t>
    </r>
    <r>
      <rPr>
        <b/>
        <sz val="14"/>
        <rFont val="ＭＳ Ｐゴシック"/>
        <family val="3"/>
        <charset val="128"/>
        <scheme val="minor"/>
      </rPr>
      <t>論文
 番号</t>
    </r>
    <r>
      <rPr>
        <sz val="11"/>
        <rFont val="ＭＳ Ｐゴシック"/>
        <family val="3"/>
        <charset val="128"/>
        <scheme val="minor"/>
      </rPr>
      <t xml:space="preserve">
教育研究業績書の番号順に記載
</t>
    </r>
    <rPh sb="2" eb="4">
      <t>ロンブン</t>
    </rPh>
    <rPh sb="6" eb="8">
      <t>バンゴウ</t>
    </rPh>
    <rPh sb="10" eb="12">
      <t>キョウイク</t>
    </rPh>
    <rPh sb="12" eb="14">
      <t>ケンキュウ</t>
    </rPh>
    <rPh sb="14" eb="16">
      <t>ギョウセキ</t>
    </rPh>
    <rPh sb="16" eb="17">
      <t>ショ</t>
    </rPh>
    <rPh sb="18" eb="20">
      <t>バンゴウ</t>
    </rPh>
    <rPh sb="20" eb="21">
      <t>ジュン</t>
    </rPh>
    <rPh sb="22" eb="24">
      <t>キサイ</t>
    </rPh>
    <phoneticPr fontId="1"/>
  </si>
  <si>
    <r>
      <rPr>
        <sz val="18"/>
        <color theme="1"/>
        <rFont val="ＭＳ Ｐゴシック"/>
        <family val="3"/>
        <charset val="128"/>
        <scheme val="minor"/>
      </rPr>
      <t xml:space="preserve">
　　</t>
    </r>
    <r>
      <rPr>
        <b/>
        <sz val="14"/>
        <color theme="1"/>
        <rFont val="ＭＳ Ｐゴシック"/>
        <family val="3"/>
        <charset val="128"/>
        <scheme val="minor"/>
      </rPr>
      <t>著　者</t>
    </r>
    <r>
      <rPr>
        <sz val="11"/>
        <color theme="1"/>
        <rFont val="ＭＳ Ｐゴシック"/>
        <family val="3"/>
        <charset val="128"/>
        <scheme val="minor"/>
      </rPr>
      <t xml:space="preserve">
（凡例）</t>
    </r>
    <r>
      <rPr>
        <sz val="10.5"/>
        <color theme="1"/>
        <rFont val="ＭＳ Ｐゴシック"/>
        <family val="3"/>
        <charset val="128"/>
        <scheme val="minor"/>
      </rPr>
      <t xml:space="preserve">
1：筆頭かつコレス
　ポンディングオー
　サーである
2：筆頭であるがコ
　レスポンディング
　オーサーではない
3：筆頭ではないが
　コレスポンディン
　グオーサーである
4：その他
※</t>
    </r>
    <r>
      <rPr>
        <sz val="10"/>
        <color theme="1"/>
        <rFont val="ＭＳ Ｐゴシック"/>
        <family val="3"/>
        <charset val="128"/>
        <scheme val="minor"/>
      </rPr>
      <t>equal contribution</t>
    </r>
    <r>
      <rPr>
        <sz val="10.5"/>
        <color theme="1"/>
        <rFont val="ＭＳ Ｐゴシック"/>
        <family val="3"/>
        <charset val="128"/>
        <scheme val="minor"/>
      </rPr>
      <t>は筆頭としてカウントする</t>
    </r>
    <rPh sb="3" eb="4">
      <t>チョ</t>
    </rPh>
    <rPh sb="5" eb="6">
      <t>シャ</t>
    </rPh>
    <rPh sb="72" eb="74">
      <t>ヒットウ</t>
    </rPh>
    <rPh sb="104" eb="105">
      <t>タ</t>
    </rPh>
    <phoneticPr fontId="1"/>
  </si>
  <si>
    <r>
      <t xml:space="preserve">
 </t>
    </r>
    <r>
      <rPr>
        <b/>
        <sz val="14"/>
        <rFont val="ＭＳ Ｐゴシック"/>
        <family val="3"/>
        <charset val="128"/>
        <scheme val="minor"/>
      </rPr>
      <t>インパクト
 ファクター</t>
    </r>
    <r>
      <rPr>
        <sz val="18"/>
        <rFont val="ＭＳ Ｐゴシック"/>
        <family val="3"/>
        <charset val="128"/>
        <scheme val="minor"/>
      </rPr>
      <t xml:space="preserve">
</t>
    </r>
    <r>
      <rPr>
        <sz val="11"/>
        <rFont val="ＭＳ Ｐゴシック"/>
        <family val="3"/>
        <charset val="128"/>
        <scheme val="minor"/>
      </rPr>
      <t xml:space="preserve">
</t>
    </r>
    <r>
      <rPr>
        <sz val="11"/>
        <color rgb="FFFF0000"/>
        <rFont val="ＭＳ Ｐゴシック"/>
        <family val="3"/>
        <charset val="128"/>
        <scheme val="minor"/>
      </rPr>
      <t>2024年6月にリリースされた最新版のJournal Citation Reports掲載の数値</t>
    </r>
    <r>
      <rPr>
        <sz val="11"/>
        <rFont val="ＭＳ Ｐゴシック"/>
        <family val="3"/>
        <charset val="128"/>
        <scheme val="minor"/>
      </rPr>
      <t xml:space="preserve">
</t>
    </r>
    <rPh sb="31" eb="33">
      <t>サイシン</t>
    </rPh>
    <rPh sb="33" eb="34">
      <t>バン</t>
    </rPh>
    <rPh sb="62" eb="64">
      <t>スウチ</t>
    </rPh>
    <phoneticPr fontId="1"/>
  </si>
  <si>
    <r>
      <t xml:space="preserve">
</t>
    </r>
    <r>
      <rPr>
        <b/>
        <sz val="14"/>
        <rFont val="ＭＳ Ｐゴシック"/>
        <family val="3"/>
        <charset val="128"/>
        <scheme val="minor"/>
      </rPr>
      <t>分野の
四分位</t>
    </r>
    <phoneticPr fontId="1"/>
  </si>
  <si>
    <r>
      <rPr>
        <sz val="15"/>
        <rFont val="ＭＳ Ｐゴシック"/>
        <family val="3"/>
        <charset val="128"/>
        <scheme val="minor"/>
      </rPr>
      <t xml:space="preserve">
</t>
    </r>
    <r>
      <rPr>
        <b/>
        <sz val="14"/>
        <rFont val="ＭＳ Ｐゴシック"/>
        <family val="3"/>
        <charset val="128"/>
        <scheme val="minor"/>
      </rPr>
      <t xml:space="preserve">被引用
回数
</t>
    </r>
    <r>
      <rPr>
        <sz val="8"/>
        <rFont val="ＭＳ Ｐゴシック"/>
        <family val="3"/>
        <charset val="128"/>
        <scheme val="minor"/>
      </rPr>
      <t xml:space="preserve">
Web of Scienceのcitation数値とする
※ただし，Web of Scienceで数値データを取得できなかった場合は，「－」とする</t>
    </r>
    <rPh sb="1" eb="2">
      <t>ヒ</t>
    </rPh>
    <rPh sb="2" eb="4">
      <t>インヨウ</t>
    </rPh>
    <rPh sb="5" eb="7">
      <t>カイスウ</t>
    </rPh>
    <rPh sb="32" eb="34">
      <t>スウチ</t>
    </rPh>
    <rPh sb="72" eb="74">
      <t>バアイ</t>
    </rPh>
    <phoneticPr fontId="1"/>
  </si>
  <si>
    <r>
      <t xml:space="preserve">
　　　　 　雑誌名
</t>
    </r>
    <r>
      <rPr>
        <sz val="11"/>
        <color theme="1"/>
        <rFont val="ＭＳ Ｐゴシック"/>
        <family val="3"/>
        <charset val="128"/>
        <scheme val="minor"/>
      </rPr>
      <t xml:space="preserve">
略誌名での記載も可</t>
    </r>
    <rPh sb="7" eb="9">
      <t>ザッシ</t>
    </rPh>
    <rPh sb="9" eb="10">
      <t>メイ</t>
    </rPh>
    <rPh sb="12" eb="13">
      <t>リャク</t>
    </rPh>
    <rPh sb="13" eb="15">
      <t>シメイ</t>
    </rPh>
    <rPh sb="17" eb="19">
      <t>キサイ</t>
    </rPh>
    <rPh sb="20" eb="21">
      <t>カ</t>
    </rPh>
    <phoneticPr fontId="1"/>
  </si>
  <si>
    <r>
      <t xml:space="preserve">
　　　      </t>
    </r>
    <r>
      <rPr>
        <b/>
        <sz val="14"/>
        <color theme="1"/>
        <rFont val="ＭＳ Ｐゴシック"/>
        <family val="3"/>
        <charset val="128"/>
        <scheme val="minor"/>
      </rPr>
      <t>雑誌名</t>
    </r>
    <r>
      <rPr>
        <sz val="18"/>
        <color theme="1"/>
        <rFont val="ＭＳ Ｐゴシック"/>
        <family val="3"/>
        <charset val="128"/>
        <scheme val="minor"/>
      </rPr>
      <t xml:space="preserve">
</t>
    </r>
    <r>
      <rPr>
        <sz val="11"/>
        <color theme="1"/>
        <rFont val="ＭＳ Ｐゴシック"/>
        <family val="3"/>
        <charset val="128"/>
        <scheme val="minor"/>
      </rPr>
      <t xml:space="preserve">
略誌名での記載も可</t>
    </r>
    <rPh sb="10" eb="12">
      <t>ザッシ</t>
    </rPh>
    <rPh sb="12" eb="13">
      <t>メイ</t>
    </rPh>
    <rPh sb="15" eb="16">
      <t>リャク</t>
    </rPh>
    <rPh sb="16" eb="18">
      <t>シメイ</t>
    </rPh>
    <rPh sb="20" eb="22">
      <t>キサイ</t>
    </rPh>
    <rPh sb="23" eb="24">
      <t>カ</t>
    </rPh>
    <phoneticPr fontId="1"/>
  </si>
  <si>
    <t>【　　】内にコレスポンディングオーサー論文数を記入すること。</t>
    <rPh sb="4" eb="5">
      <t>ナイ</t>
    </rPh>
    <rPh sb="19" eb="21">
      <t>ロンブン</t>
    </rPh>
    <rPh sb="21" eb="22">
      <t>スウ</t>
    </rPh>
    <rPh sb="23" eb="25">
      <t>キニュウ</t>
    </rPh>
    <phoneticPr fontId="23"/>
  </si>
  <si>
    <t>それぞれ空欄に総数を記入し，さらに（　　）内に筆頭論文数を，</t>
    <rPh sb="4" eb="6">
      <t>クウラン</t>
    </rPh>
    <rPh sb="7" eb="9">
      <t>ソウスウ</t>
    </rPh>
    <rPh sb="10" eb="12">
      <t>キニュウ</t>
    </rPh>
    <phoneticPr fontId="23"/>
  </si>
  <si>
    <t>　　　　（　　）</t>
    <phoneticPr fontId="23"/>
  </si>
  <si>
    <t>日　本　語</t>
    <rPh sb="0" eb="1">
      <t>ヒ</t>
    </rPh>
    <rPh sb="2" eb="3">
      <t>ホン</t>
    </rPh>
    <rPh sb="4" eb="5">
      <t>ゴ</t>
    </rPh>
    <phoneticPr fontId="23"/>
  </si>
  <si>
    <t>外　国　語</t>
    <rPh sb="0" eb="1">
      <t>ソト</t>
    </rPh>
    <rPh sb="2" eb="3">
      <t>クニ</t>
    </rPh>
    <rPh sb="4" eb="5">
      <t>ゴ</t>
    </rPh>
    <phoneticPr fontId="23"/>
  </si>
  <si>
    <t>そ　の　他</t>
    <rPh sb="4" eb="5">
      <t>タ</t>
    </rPh>
    <phoneticPr fontId="23"/>
  </si>
  <si>
    <t>症 例 報 告</t>
    <rPh sb="0" eb="1">
      <t>ショウ</t>
    </rPh>
    <rPh sb="2" eb="3">
      <t>レイ</t>
    </rPh>
    <rPh sb="4" eb="5">
      <t>ホウ</t>
    </rPh>
    <rPh sb="6" eb="7">
      <t>コク</t>
    </rPh>
    <phoneticPr fontId="23"/>
  </si>
  <si>
    <t>総　　　説</t>
    <rPh sb="0" eb="1">
      <t>ソウ</t>
    </rPh>
    <rPh sb="4" eb="5">
      <t>セツ</t>
    </rPh>
    <phoneticPr fontId="23"/>
  </si>
  <si>
    <t>　　　　（　 ）
　　　　【　 】</t>
    <phoneticPr fontId="23"/>
  </si>
  <si>
    <t>原　　　著</t>
    <rPh sb="0" eb="1">
      <t>ハラ</t>
    </rPh>
    <rPh sb="4" eb="5">
      <t>チョ</t>
    </rPh>
    <phoneticPr fontId="23"/>
  </si>
  <si>
    <t>著　　　書</t>
    <rPh sb="0" eb="1">
      <t>チョ</t>
    </rPh>
    <rPh sb="4" eb="5">
      <t>ショ</t>
    </rPh>
    <phoneticPr fontId="23"/>
  </si>
  <si>
    <t>2020年以降</t>
    <rPh sb="4" eb="7">
      <t>ネンイコウ</t>
    </rPh>
    <phoneticPr fontId="23"/>
  </si>
  <si>
    <t>2015～2019年</t>
    <rPh sb="9" eb="10">
      <t>ネン</t>
    </rPh>
    <phoneticPr fontId="23"/>
  </si>
  <si>
    <t>2014年以前</t>
    <rPh sb="4" eb="7">
      <t>ネンイゼン</t>
    </rPh>
    <phoneticPr fontId="23"/>
  </si>
  <si>
    <t>合　　計</t>
    <rPh sb="0" eb="1">
      <t>ゴウ</t>
    </rPh>
    <rPh sb="3" eb="4">
      <t>ケイ</t>
    </rPh>
    <phoneticPr fontId="23"/>
  </si>
  <si>
    <t>発　表　年　別　論　文　数</t>
    <rPh sb="0" eb="1">
      <t>ハツ</t>
    </rPh>
    <rPh sb="2" eb="3">
      <t>オモテ</t>
    </rPh>
    <rPh sb="4" eb="5">
      <t>トシ</t>
    </rPh>
    <rPh sb="6" eb="7">
      <t>ベツ</t>
    </rPh>
    <rPh sb="8" eb="9">
      <t>ロン</t>
    </rPh>
    <rPh sb="10" eb="11">
      <t>ブン</t>
    </rPh>
    <rPh sb="12" eb="13">
      <t>スウ</t>
    </rPh>
    <phoneticPr fontId="23"/>
  </si>
  <si>
    <t>類　　　　　　別</t>
    <rPh sb="0" eb="1">
      <t>タグイ</t>
    </rPh>
    <rPh sb="7" eb="8">
      <t>ベツ</t>
    </rPh>
    <phoneticPr fontId="23"/>
  </si>
  <si>
    <t>氏　名</t>
    <rPh sb="0" eb="1">
      <t>シ</t>
    </rPh>
    <rPh sb="2" eb="3">
      <t>メイ</t>
    </rPh>
    <phoneticPr fontId="23"/>
  </si>
  <si>
    <t>　</t>
    <phoneticPr fontId="23"/>
  </si>
  <si>
    <t>原　著　論　文　等　一　覧</t>
    <rPh sb="0" eb="1">
      <t>ハラ</t>
    </rPh>
    <rPh sb="2" eb="3">
      <t>チョ</t>
    </rPh>
    <rPh sb="4" eb="5">
      <t>ロン</t>
    </rPh>
    <rPh sb="6" eb="7">
      <t>ブン</t>
    </rPh>
    <rPh sb="8" eb="9">
      <t>トウ</t>
    </rPh>
    <rPh sb="10" eb="11">
      <t>イッ</t>
    </rPh>
    <rPh sb="12" eb="13">
      <t>ラン</t>
    </rPh>
    <phoneticPr fontId="23"/>
  </si>
  <si>
    <t>様式３</t>
    <rPh sb="0" eb="2">
      <t>ヨウシキ</t>
    </rPh>
    <phoneticPr fontId="23"/>
  </si>
  <si>
    <t>　   1  ( 0 )</t>
    <phoneticPr fontId="23"/>
  </si>
  <si>
    <t xml:space="preserve">    1  ( 0 )　　　 0  ( 0 )</t>
    <phoneticPr fontId="23"/>
  </si>
  <si>
    <t>　 0  ( 0 )</t>
    <phoneticPr fontId="23"/>
  </si>
  <si>
    <t>　　 0  ( 0 )</t>
    <phoneticPr fontId="23"/>
  </si>
  <si>
    <t>　　 1  ( 0 )</t>
    <phoneticPr fontId="23"/>
  </si>
  <si>
    <t>　　1  ( 0 )</t>
    <phoneticPr fontId="23"/>
  </si>
  <si>
    <t xml:space="preserve">   0  ( 0 )</t>
    <phoneticPr fontId="23"/>
  </si>
  <si>
    <t>　　 2  ( 0 )</t>
    <phoneticPr fontId="23"/>
  </si>
  <si>
    <t>　  0  ( 0 )</t>
    <phoneticPr fontId="23"/>
  </si>
  <si>
    <t>　 2  ( 0 )</t>
    <phoneticPr fontId="23"/>
  </si>
  <si>
    <t>　   5  ( 0 )</t>
    <phoneticPr fontId="23"/>
  </si>
  <si>
    <t>　  5  ( 0 )</t>
    <phoneticPr fontId="23"/>
  </si>
  <si>
    <t>　　45 ( 26 )</t>
    <phoneticPr fontId="23"/>
  </si>
  <si>
    <t xml:space="preserve">   25  ( 11 )　　　（　　）</t>
    <phoneticPr fontId="23"/>
  </si>
  <si>
    <t>　 15  ( 10 )</t>
    <phoneticPr fontId="23"/>
  </si>
  <si>
    <t>　 5  ( 5 )</t>
    <phoneticPr fontId="23"/>
  </si>
  <si>
    <t>　  20 ( 17 )</t>
    <phoneticPr fontId="23"/>
  </si>
  <si>
    <t>　　9  ( 9 )</t>
    <phoneticPr fontId="23"/>
  </si>
  <si>
    <t>　　5  ( 3 )</t>
    <phoneticPr fontId="23"/>
  </si>
  <si>
    <t xml:space="preserve">    6  ( 5 )</t>
    <phoneticPr fontId="23"/>
  </si>
  <si>
    <t>　　12  ( 1 )</t>
    <phoneticPr fontId="23"/>
  </si>
  <si>
    <t>　  1  ( 0 )</t>
    <phoneticPr fontId="23"/>
  </si>
  <si>
    <t>　  7  ( 0 )</t>
    <phoneticPr fontId="23"/>
  </si>
  <si>
    <t>　　4  ( 1 )</t>
    <phoneticPr fontId="23"/>
  </si>
  <si>
    <t>　 66  ( 8 )
　　　【 19 】</t>
    <phoneticPr fontId="23"/>
  </si>
  <si>
    <t>　  30  ( 3 )
　　　【 11 】</t>
    <phoneticPr fontId="23"/>
  </si>
  <si>
    <t>　　21  ( 1 )
　　　【 6 】</t>
    <phoneticPr fontId="23"/>
  </si>
  <si>
    <t>　  15  ( 4 )
　　　 【 2 】</t>
    <phoneticPr fontId="23"/>
  </si>
  <si>
    <t>　　11  ( 6 )</t>
    <phoneticPr fontId="23"/>
  </si>
  <si>
    <t>　  4  ( 1 )</t>
    <phoneticPr fontId="23"/>
  </si>
  <si>
    <t>　  4  ( 2 )</t>
    <phoneticPr fontId="23"/>
  </si>
  <si>
    <t>　　 3  ( 3 )</t>
    <phoneticPr fontId="23"/>
  </si>
  <si>
    <t>　　 1  ( 1 )</t>
    <phoneticPr fontId="23"/>
  </si>
  <si>
    <t>　　1  ( 1 )</t>
    <phoneticPr fontId="23"/>
  </si>
  <si>
    <t>　　0  ( 0 )</t>
    <phoneticPr fontId="23"/>
  </si>
  <si>
    <t>　   0  ( 0 )</t>
    <phoneticPr fontId="23"/>
  </si>
  <si>
    <r>
      <t xml:space="preserve">氏　名 </t>
    </r>
    <r>
      <rPr>
        <sz val="14"/>
        <color rgb="FFFF0000"/>
        <rFont val="ＭＳ 明朝"/>
        <family val="1"/>
        <charset val="128"/>
      </rPr>
      <t>●●　●●</t>
    </r>
    <rPh sb="0" eb="1">
      <t>シ</t>
    </rPh>
    <rPh sb="2" eb="3">
      <t>メイ</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</si>
</sst>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quot;▲ &quot;#,##0.00"/>
    <numFmt numFmtId="177" formatCode="#,##0;&quot;▲ &quot;#,##0"/>
  </numFmts>
  <fonts count="29" x14ac:knownFonts="1">
    <font>
      <sz val="11"/>
      <color theme="1"/>
      <name val="ＭＳ Ｐゴシック"/>
      <family val="2"/>
      <charset val="128"/>
      <scheme val="minor"/>
    </font>
    <font>
      <sz val="6"/>
      <name val="ＭＳ Ｐゴシック"/>
      <family val="2"/>
      <charset val="128"/>
      <scheme val="minor"/>
    </font>
    <font>
      <sz val="14"/>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name val="ＭＳ Ｐゴシック"/>
      <family val="3"/>
      <charset val="128"/>
      <scheme val="minor"/>
    </font>
    <font>
      <sz val="10"/>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5"/>
      <name val="ＭＳ Ｐゴシック"/>
      <family val="3"/>
      <charset val="128"/>
      <scheme val="minor"/>
    </font>
    <font>
      <sz val="8"/>
      <name val="ＭＳ Ｐゴシック"/>
      <family val="3"/>
      <charset val="128"/>
      <scheme val="minor"/>
    </font>
    <font>
      <sz val="10.5"/>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trike/>
      <sz val="11"/>
      <name val="ＭＳ Ｐゴシック"/>
      <family val="3"/>
      <charset val="128"/>
      <scheme val="minor"/>
    </font>
    <font>
      <b/>
      <sz val="9"/>
      <color indexed="81"/>
      <name val="ＭＳ Ｐゴシック"/>
      <family val="3"/>
      <charset val="128"/>
    </font>
    <font>
      <b/>
      <sz val="16"/>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sz val="13"/>
      <color theme="1"/>
      <name val="ＭＳ 明朝"/>
      <family val="1"/>
      <charset val="128"/>
    </font>
    <font>
      <sz val="6"/>
      <name val="ＭＳ Ｐゴシック"/>
      <family val="3"/>
      <charset val="128"/>
    </font>
    <font>
      <sz val="14"/>
      <color theme="1"/>
      <name val="ＭＳ 明朝"/>
      <family val="1"/>
      <charset val="128"/>
    </font>
    <font>
      <sz val="11"/>
      <color theme="1"/>
      <name val="ＭＳ 明朝"/>
      <family val="1"/>
      <charset val="128"/>
    </font>
    <font>
      <sz val="20"/>
      <color theme="1"/>
      <name val="ＭＳ 明朝"/>
      <family val="1"/>
      <charset val="128"/>
    </font>
    <font>
      <sz val="13"/>
      <color rgb="FFFF0000"/>
      <name val="ＭＳ 明朝"/>
      <family val="1"/>
      <charset val="128"/>
    </font>
    <font>
      <sz val="14"/>
      <color rgb="FFFF0000"/>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9" fillId="0" borderId="0">
      <alignment vertical="center"/>
    </xf>
    <xf numFmtId="38" fontId="16" fillId="0" borderId="0" applyFont="0" applyFill="0" applyBorder="0" applyAlignment="0" applyProtection="0">
      <alignment vertical="center"/>
    </xf>
  </cellStyleXfs>
  <cellXfs count="69">
    <xf numFmtId="0" fontId="0" fillId="0" borderId="0" xfId="0">
      <alignment vertical="center"/>
    </xf>
    <xf numFmtId="0" fontId="3" fillId="0" borderId="0" xfId="0" applyFont="1" applyFill="1">
      <alignment vertical="center"/>
    </xf>
    <xf numFmtId="0" fontId="2" fillId="0" borderId="0" xfId="0" applyFont="1" applyFill="1">
      <alignment vertical="center"/>
    </xf>
    <xf numFmtId="0" fontId="3" fillId="0" borderId="0" xfId="0" applyFont="1" applyFill="1" applyAlignment="1">
      <alignment horizontal="right" vertical="center"/>
    </xf>
    <xf numFmtId="0" fontId="5" fillId="0" borderId="4" xfId="0" applyFont="1" applyFill="1" applyBorder="1" applyAlignment="1">
      <alignment vertical="center"/>
    </xf>
    <xf numFmtId="0" fontId="9" fillId="0" borderId="1" xfId="0" applyFont="1" applyFill="1" applyBorder="1" applyAlignment="1">
      <alignment horizontal="center" vertical="center"/>
    </xf>
    <xf numFmtId="0" fontId="9" fillId="0" borderId="1" xfId="0" applyFont="1" applyFill="1" applyBorder="1" applyAlignment="1">
      <alignment horizontal="center" vertical="center" shrinkToFit="1"/>
    </xf>
    <xf numFmtId="0" fontId="5" fillId="0" borderId="0" xfId="0" applyFont="1" applyFill="1" applyBorder="1" applyAlignment="1">
      <alignment vertical="center"/>
    </xf>
    <xf numFmtId="0" fontId="8" fillId="0" borderId="1" xfId="0" applyFont="1" applyFill="1" applyBorder="1" applyAlignment="1">
      <alignment horizontal="center" vertical="center" shrinkToFit="1"/>
    </xf>
    <xf numFmtId="0" fontId="2" fillId="0" borderId="0" xfId="0" applyFont="1" applyFill="1" applyAlignment="1">
      <alignment vertical="center"/>
    </xf>
    <xf numFmtId="0" fontId="3" fillId="0" borderId="0" xfId="0" applyFont="1" applyFill="1" applyAlignment="1">
      <alignment vertical="center"/>
    </xf>
    <xf numFmtId="0" fontId="3" fillId="0" borderId="1" xfId="0" applyFont="1" applyFill="1" applyBorder="1">
      <alignment vertical="center"/>
    </xf>
    <xf numFmtId="0" fontId="3" fillId="0" borderId="1" xfId="0" applyFont="1" applyFill="1" applyBorder="1" applyAlignment="1">
      <alignment vertical="center"/>
    </xf>
    <xf numFmtId="49" fontId="3" fillId="0" borderId="1" xfId="0" applyNumberFormat="1" applyFont="1" applyFill="1" applyBorder="1" applyAlignment="1">
      <alignment vertical="center"/>
    </xf>
    <xf numFmtId="0" fontId="4" fillId="0" borderId="0" xfId="0" applyFont="1" applyFill="1" applyAlignment="1">
      <alignment horizontal="center" vertical="center"/>
    </xf>
    <xf numFmtId="0" fontId="8" fillId="0" borderId="1" xfId="0" applyFont="1" applyFill="1" applyBorder="1" applyAlignment="1">
      <alignment horizontal="center" vertical="center"/>
    </xf>
    <xf numFmtId="0" fontId="3" fillId="0" borderId="1" xfId="0" applyFont="1" applyFill="1" applyBorder="1" applyAlignment="1">
      <alignment vertical="top" wrapText="1"/>
    </xf>
    <xf numFmtId="0" fontId="9" fillId="0" borderId="1" xfId="0" applyFont="1" applyFill="1" applyBorder="1" applyAlignment="1">
      <alignment vertical="top" wrapText="1"/>
    </xf>
    <xf numFmtId="0" fontId="11" fillId="0" borderId="1" xfId="0" applyFont="1" applyFill="1" applyBorder="1" applyAlignment="1">
      <alignment horizontal="left" vertical="top" wrapText="1"/>
    </xf>
    <xf numFmtId="0" fontId="11" fillId="0" borderId="1" xfId="0" applyFont="1" applyFill="1" applyBorder="1" applyAlignment="1">
      <alignment horizontal="center" vertical="top" wrapText="1"/>
    </xf>
    <xf numFmtId="0" fontId="4" fillId="0" borderId="1" xfId="0" applyFont="1" applyFill="1" applyBorder="1" applyAlignment="1">
      <alignment vertical="top" wrapText="1"/>
    </xf>
    <xf numFmtId="0" fontId="4" fillId="0" borderId="1" xfId="0" applyFont="1" applyFill="1" applyBorder="1" applyAlignment="1">
      <alignment horizontal="center" vertical="top" wrapText="1"/>
    </xf>
    <xf numFmtId="49" fontId="17" fillId="0" borderId="0" xfId="0" applyNumberFormat="1" applyFont="1" applyFill="1">
      <alignment vertical="center"/>
    </xf>
    <xf numFmtId="49" fontId="3" fillId="0" borderId="1" xfId="0" applyNumberFormat="1" applyFont="1" applyFill="1" applyBorder="1" applyAlignment="1" applyProtection="1">
      <alignment horizontal="center" vertical="center"/>
      <protection locked="0"/>
    </xf>
    <xf numFmtId="0" fontId="3" fillId="0" borderId="0" xfId="0" applyFont="1" applyFill="1" applyAlignment="1">
      <alignment horizontal="center" vertical="center"/>
    </xf>
    <xf numFmtId="49" fontId="3" fillId="0" borderId="1" xfId="0" applyNumberFormat="1" applyFont="1" applyFill="1" applyBorder="1" applyAlignment="1" applyProtection="1">
      <alignment horizontal="center" vertical="center"/>
    </xf>
    <xf numFmtId="0" fontId="6" fillId="0" borderId="1" xfId="0" applyFont="1" applyFill="1" applyBorder="1" applyAlignment="1">
      <alignment horizontal="center" vertical="center" wrapText="1"/>
    </xf>
    <xf numFmtId="0" fontId="3" fillId="0" borderId="8" xfId="0" applyFont="1" applyFill="1" applyBorder="1" applyAlignment="1">
      <alignment horizontal="left" vertical="center"/>
    </xf>
    <xf numFmtId="177" fontId="6" fillId="0" borderId="1" xfId="0" applyNumberFormat="1" applyFont="1" applyFill="1" applyBorder="1" applyAlignment="1">
      <alignment horizontal="center" vertical="center" wrapText="1"/>
    </xf>
    <xf numFmtId="0" fontId="3" fillId="0" borderId="9" xfId="0" applyFont="1" applyFill="1" applyBorder="1" applyAlignment="1">
      <alignment horizontal="left" vertical="center"/>
    </xf>
    <xf numFmtId="176" fontId="6" fillId="0" borderId="1" xfId="0" applyNumberFormat="1" applyFont="1" applyFill="1" applyBorder="1" applyAlignment="1">
      <alignment horizontal="center" vertical="center" wrapText="1"/>
    </xf>
    <xf numFmtId="176" fontId="6" fillId="0" borderId="1" xfId="2" applyNumberFormat="1" applyFont="1" applyFill="1" applyBorder="1" applyAlignment="1">
      <alignment horizontal="center" vertical="center"/>
    </xf>
    <xf numFmtId="176" fontId="6" fillId="0" borderId="1" xfId="2" applyNumberFormat="1"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9" fillId="0" borderId="1" xfId="0" applyFont="1" applyFill="1" applyBorder="1" applyAlignment="1">
      <alignment horizontal="center" vertical="top" wrapText="1"/>
    </xf>
    <xf numFmtId="0" fontId="20" fillId="0" borderId="1" xfId="0" applyFont="1" applyFill="1" applyBorder="1" applyAlignment="1">
      <alignment horizontal="center" vertical="top" wrapText="1"/>
    </xf>
    <xf numFmtId="0" fontId="4" fillId="0" borderId="0" xfId="0" applyFont="1" applyFill="1" applyAlignment="1">
      <alignment horizontal="center" vertical="center"/>
    </xf>
    <xf numFmtId="0" fontId="10" fillId="0" borderId="2" xfId="0" applyFont="1" applyFill="1" applyBorder="1" applyAlignment="1">
      <alignment horizontal="left" vertical="center"/>
    </xf>
    <xf numFmtId="0" fontId="10" fillId="0" borderId="7" xfId="0" applyFont="1" applyFill="1" applyBorder="1" applyAlignment="1">
      <alignment horizontal="left" vertical="center"/>
    </xf>
    <xf numFmtId="0" fontId="10" fillId="0" borderId="3" xfId="0" applyFont="1" applyFill="1" applyBorder="1" applyAlignment="1">
      <alignment horizontal="left" vertical="center"/>
    </xf>
    <xf numFmtId="0" fontId="3" fillId="0" borderId="6" xfId="0" applyFont="1" applyFill="1" applyBorder="1" applyAlignment="1">
      <alignment horizontal="right" vertical="center"/>
    </xf>
    <xf numFmtId="0" fontId="5" fillId="0" borderId="2" xfId="0" applyFont="1" applyFill="1" applyBorder="1" applyAlignment="1">
      <alignment horizontal="left" vertical="center"/>
    </xf>
    <xf numFmtId="0" fontId="5" fillId="0" borderId="7" xfId="0" applyFont="1" applyFill="1" applyBorder="1" applyAlignment="1">
      <alignment horizontal="left" vertical="center"/>
    </xf>
    <xf numFmtId="0" fontId="5" fillId="0" borderId="3"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xf>
    <xf numFmtId="0" fontId="9" fillId="0" borderId="0" xfId="1">
      <alignment vertical="center"/>
    </xf>
    <xf numFmtId="0" fontId="22" fillId="0" borderId="0" xfId="1" applyFont="1">
      <alignment vertical="center"/>
    </xf>
    <xf numFmtId="0" fontId="22" fillId="0" borderId="0" xfId="1" applyFont="1">
      <alignment vertical="center"/>
    </xf>
    <xf numFmtId="0" fontId="22" fillId="0" borderId="0" xfId="1" applyFont="1" applyAlignment="1">
      <alignment horizontal="center" vertical="center"/>
    </xf>
    <xf numFmtId="0" fontId="22" fillId="0" borderId="6" xfId="1" applyFont="1" applyBorder="1">
      <alignment vertical="center"/>
    </xf>
    <xf numFmtId="0" fontId="22" fillId="0" borderId="1" xfId="1" applyFont="1" applyBorder="1" applyAlignment="1">
      <alignment vertical="center" shrinkToFit="1"/>
    </xf>
    <xf numFmtId="0" fontId="22" fillId="0" borderId="1" xfId="1" applyFont="1" applyBorder="1" applyAlignment="1">
      <alignment horizontal="center" vertical="center"/>
    </xf>
    <xf numFmtId="0" fontId="22" fillId="0" borderId="1" xfId="1" applyFont="1" applyBorder="1" applyAlignment="1">
      <alignment horizontal="center" vertical="center"/>
    </xf>
    <xf numFmtId="0" fontId="22" fillId="0" borderId="1" xfId="1" applyFont="1" applyBorder="1" applyAlignment="1">
      <alignment vertical="center" wrapText="1"/>
    </xf>
    <xf numFmtId="0" fontId="24" fillId="0" borderId="10" xfId="1" applyFont="1" applyBorder="1" applyAlignment="1">
      <alignment horizontal="left" vertical="center"/>
    </xf>
    <xf numFmtId="0" fontId="24" fillId="0" borderId="11" xfId="1" applyFont="1" applyBorder="1" applyAlignment="1">
      <alignment horizontal="left" vertical="center"/>
    </xf>
    <xf numFmtId="0" fontId="25" fillId="0" borderId="11" xfId="1" applyFont="1" applyBorder="1">
      <alignment vertical="center"/>
    </xf>
    <xf numFmtId="0" fontId="25" fillId="0" borderId="5" xfId="1" applyFont="1" applyBorder="1">
      <alignment vertical="center"/>
    </xf>
    <xf numFmtId="0" fontId="26" fillId="0" borderId="12" xfId="1" applyFont="1" applyBorder="1" applyAlignment="1">
      <alignment horizontal="center" vertical="center"/>
    </xf>
    <xf numFmtId="0" fontId="25" fillId="0" borderId="11" xfId="1" applyFont="1" applyBorder="1" applyAlignment="1">
      <alignment horizontal="center" vertical="center"/>
    </xf>
    <xf numFmtId="0" fontId="25" fillId="0" borderId="0" xfId="1" applyFont="1">
      <alignment vertical="center"/>
    </xf>
    <xf numFmtId="0" fontId="22" fillId="0" borderId="0" xfId="1" applyFont="1" applyAlignment="1">
      <alignment horizontal="left" vertical="center"/>
    </xf>
    <xf numFmtId="0" fontId="27" fillId="0" borderId="1" xfId="0" applyFont="1" applyBorder="1">
      <alignment vertical="center"/>
    </xf>
    <xf numFmtId="0" fontId="27" fillId="0" borderId="1" xfId="0" applyFont="1" applyBorder="1" applyAlignment="1">
      <alignment vertical="center"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7EF75-82D3-4872-B0E8-575D25F52CBC}">
  <sheetPr>
    <pageSetUpPr fitToPage="1"/>
  </sheetPr>
  <dimension ref="A1:F20"/>
  <sheetViews>
    <sheetView tabSelected="1" view="pageBreakPreview" topLeftCell="B1" zoomScaleNormal="100" zoomScaleSheetLayoutView="100" workbookViewId="0">
      <selection activeCell="A3" sqref="A3:F3"/>
    </sheetView>
  </sheetViews>
  <sheetFormatPr defaultRowHeight="13.5" x14ac:dyDescent="0.15"/>
  <cols>
    <col min="1" max="5" width="19.375" style="50" customWidth="1"/>
    <col min="6" max="6" width="19.875" style="50" customWidth="1"/>
    <col min="7" max="256" width="9" style="50"/>
    <col min="257" max="261" width="19.375" style="50" customWidth="1"/>
    <col min="262" max="262" width="19.875" style="50" customWidth="1"/>
    <col min="263" max="512" width="9" style="50"/>
    <col min="513" max="517" width="19.375" style="50" customWidth="1"/>
    <col min="518" max="518" width="19.875" style="50" customWidth="1"/>
    <col min="519" max="768" width="9" style="50"/>
    <col min="769" max="773" width="19.375" style="50" customWidth="1"/>
    <col min="774" max="774" width="19.875" style="50" customWidth="1"/>
    <col min="775" max="1024" width="9" style="50"/>
    <col min="1025" max="1029" width="19.375" style="50" customWidth="1"/>
    <col min="1030" max="1030" width="19.875" style="50" customWidth="1"/>
    <col min="1031" max="1280" width="9" style="50"/>
    <col min="1281" max="1285" width="19.375" style="50" customWidth="1"/>
    <col min="1286" max="1286" width="19.875" style="50" customWidth="1"/>
    <col min="1287" max="1536" width="9" style="50"/>
    <col min="1537" max="1541" width="19.375" style="50" customWidth="1"/>
    <col min="1542" max="1542" width="19.875" style="50" customWidth="1"/>
    <col min="1543" max="1792" width="9" style="50"/>
    <col min="1793" max="1797" width="19.375" style="50" customWidth="1"/>
    <col min="1798" max="1798" width="19.875" style="50" customWidth="1"/>
    <col min="1799" max="2048" width="9" style="50"/>
    <col min="2049" max="2053" width="19.375" style="50" customWidth="1"/>
    <col min="2054" max="2054" width="19.875" style="50" customWidth="1"/>
    <col min="2055" max="2304" width="9" style="50"/>
    <col min="2305" max="2309" width="19.375" style="50" customWidth="1"/>
    <col min="2310" max="2310" width="19.875" style="50" customWidth="1"/>
    <col min="2311" max="2560" width="9" style="50"/>
    <col min="2561" max="2565" width="19.375" style="50" customWidth="1"/>
    <col min="2566" max="2566" width="19.875" style="50" customWidth="1"/>
    <col min="2567" max="2816" width="9" style="50"/>
    <col min="2817" max="2821" width="19.375" style="50" customWidth="1"/>
    <col min="2822" max="2822" width="19.875" style="50" customWidth="1"/>
    <col min="2823" max="3072" width="9" style="50"/>
    <col min="3073" max="3077" width="19.375" style="50" customWidth="1"/>
    <col min="3078" max="3078" width="19.875" style="50" customWidth="1"/>
    <col min="3079" max="3328" width="9" style="50"/>
    <col min="3329" max="3333" width="19.375" style="50" customWidth="1"/>
    <col min="3334" max="3334" width="19.875" style="50" customWidth="1"/>
    <col min="3335" max="3584" width="9" style="50"/>
    <col min="3585" max="3589" width="19.375" style="50" customWidth="1"/>
    <col min="3590" max="3590" width="19.875" style="50" customWidth="1"/>
    <col min="3591" max="3840" width="9" style="50"/>
    <col min="3841" max="3845" width="19.375" style="50" customWidth="1"/>
    <col min="3846" max="3846" width="19.875" style="50" customWidth="1"/>
    <col min="3847" max="4096" width="9" style="50"/>
    <col min="4097" max="4101" width="19.375" style="50" customWidth="1"/>
    <col min="4102" max="4102" width="19.875" style="50" customWidth="1"/>
    <col min="4103" max="4352" width="9" style="50"/>
    <col min="4353" max="4357" width="19.375" style="50" customWidth="1"/>
    <col min="4358" max="4358" width="19.875" style="50" customWidth="1"/>
    <col min="4359" max="4608" width="9" style="50"/>
    <col min="4609" max="4613" width="19.375" style="50" customWidth="1"/>
    <col min="4614" max="4614" width="19.875" style="50" customWidth="1"/>
    <col min="4615" max="4864" width="9" style="50"/>
    <col min="4865" max="4869" width="19.375" style="50" customWidth="1"/>
    <col min="4870" max="4870" width="19.875" style="50" customWidth="1"/>
    <col min="4871" max="5120" width="9" style="50"/>
    <col min="5121" max="5125" width="19.375" style="50" customWidth="1"/>
    <col min="5126" max="5126" width="19.875" style="50" customWidth="1"/>
    <col min="5127" max="5376" width="9" style="50"/>
    <col min="5377" max="5381" width="19.375" style="50" customWidth="1"/>
    <col min="5382" max="5382" width="19.875" style="50" customWidth="1"/>
    <col min="5383" max="5632" width="9" style="50"/>
    <col min="5633" max="5637" width="19.375" style="50" customWidth="1"/>
    <col min="5638" max="5638" width="19.875" style="50" customWidth="1"/>
    <col min="5639" max="5888" width="9" style="50"/>
    <col min="5889" max="5893" width="19.375" style="50" customWidth="1"/>
    <col min="5894" max="5894" width="19.875" style="50" customWidth="1"/>
    <col min="5895" max="6144" width="9" style="50"/>
    <col min="6145" max="6149" width="19.375" style="50" customWidth="1"/>
    <col min="6150" max="6150" width="19.875" style="50" customWidth="1"/>
    <col min="6151" max="6400" width="9" style="50"/>
    <col min="6401" max="6405" width="19.375" style="50" customWidth="1"/>
    <col min="6406" max="6406" width="19.875" style="50" customWidth="1"/>
    <col min="6407" max="6656" width="9" style="50"/>
    <col min="6657" max="6661" width="19.375" style="50" customWidth="1"/>
    <col min="6662" max="6662" width="19.875" style="50" customWidth="1"/>
    <col min="6663" max="6912" width="9" style="50"/>
    <col min="6913" max="6917" width="19.375" style="50" customWidth="1"/>
    <col min="6918" max="6918" width="19.875" style="50" customWidth="1"/>
    <col min="6919" max="7168" width="9" style="50"/>
    <col min="7169" max="7173" width="19.375" style="50" customWidth="1"/>
    <col min="7174" max="7174" width="19.875" style="50" customWidth="1"/>
    <col min="7175" max="7424" width="9" style="50"/>
    <col min="7425" max="7429" width="19.375" style="50" customWidth="1"/>
    <col min="7430" max="7430" width="19.875" style="50" customWidth="1"/>
    <col min="7431" max="7680" width="9" style="50"/>
    <col min="7681" max="7685" width="19.375" style="50" customWidth="1"/>
    <col min="7686" max="7686" width="19.875" style="50" customWidth="1"/>
    <col min="7687" max="7936" width="9" style="50"/>
    <col min="7937" max="7941" width="19.375" style="50" customWidth="1"/>
    <col min="7942" max="7942" width="19.875" style="50" customWidth="1"/>
    <col min="7943" max="8192" width="9" style="50"/>
    <col min="8193" max="8197" width="19.375" style="50" customWidth="1"/>
    <col min="8198" max="8198" width="19.875" style="50" customWidth="1"/>
    <col min="8199" max="8448" width="9" style="50"/>
    <col min="8449" max="8453" width="19.375" style="50" customWidth="1"/>
    <col min="8454" max="8454" width="19.875" style="50" customWidth="1"/>
    <col min="8455" max="8704" width="9" style="50"/>
    <col min="8705" max="8709" width="19.375" style="50" customWidth="1"/>
    <col min="8710" max="8710" width="19.875" style="50" customWidth="1"/>
    <col min="8711" max="8960" width="9" style="50"/>
    <col min="8961" max="8965" width="19.375" style="50" customWidth="1"/>
    <col min="8966" max="8966" width="19.875" style="50" customWidth="1"/>
    <col min="8967" max="9216" width="9" style="50"/>
    <col min="9217" max="9221" width="19.375" style="50" customWidth="1"/>
    <col min="9222" max="9222" width="19.875" style="50" customWidth="1"/>
    <col min="9223" max="9472" width="9" style="50"/>
    <col min="9473" max="9477" width="19.375" style="50" customWidth="1"/>
    <col min="9478" max="9478" width="19.875" style="50" customWidth="1"/>
    <col min="9479" max="9728" width="9" style="50"/>
    <col min="9729" max="9733" width="19.375" style="50" customWidth="1"/>
    <col min="9734" max="9734" width="19.875" style="50" customWidth="1"/>
    <col min="9735" max="9984" width="9" style="50"/>
    <col min="9985" max="9989" width="19.375" style="50" customWidth="1"/>
    <col min="9990" max="9990" width="19.875" style="50" customWidth="1"/>
    <col min="9991" max="10240" width="9" style="50"/>
    <col min="10241" max="10245" width="19.375" style="50" customWidth="1"/>
    <col min="10246" max="10246" width="19.875" style="50" customWidth="1"/>
    <col min="10247" max="10496" width="9" style="50"/>
    <col min="10497" max="10501" width="19.375" style="50" customWidth="1"/>
    <col min="10502" max="10502" width="19.875" style="50" customWidth="1"/>
    <col min="10503" max="10752" width="9" style="50"/>
    <col min="10753" max="10757" width="19.375" style="50" customWidth="1"/>
    <col min="10758" max="10758" width="19.875" style="50" customWidth="1"/>
    <col min="10759" max="11008" width="9" style="50"/>
    <col min="11009" max="11013" width="19.375" style="50" customWidth="1"/>
    <col min="11014" max="11014" width="19.875" style="50" customWidth="1"/>
    <col min="11015" max="11264" width="9" style="50"/>
    <col min="11265" max="11269" width="19.375" style="50" customWidth="1"/>
    <col min="11270" max="11270" width="19.875" style="50" customWidth="1"/>
    <col min="11271" max="11520" width="9" style="50"/>
    <col min="11521" max="11525" width="19.375" style="50" customWidth="1"/>
    <col min="11526" max="11526" width="19.875" style="50" customWidth="1"/>
    <col min="11527" max="11776" width="9" style="50"/>
    <col min="11777" max="11781" width="19.375" style="50" customWidth="1"/>
    <col min="11782" max="11782" width="19.875" style="50" customWidth="1"/>
    <col min="11783" max="12032" width="9" style="50"/>
    <col min="12033" max="12037" width="19.375" style="50" customWidth="1"/>
    <col min="12038" max="12038" width="19.875" style="50" customWidth="1"/>
    <col min="12039" max="12288" width="9" style="50"/>
    <col min="12289" max="12293" width="19.375" style="50" customWidth="1"/>
    <col min="12294" max="12294" width="19.875" style="50" customWidth="1"/>
    <col min="12295" max="12544" width="9" style="50"/>
    <col min="12545" max="12549" width="19.375" style="50" customWidth="1"/>
    <col min="12550" max="12550" width="19.875" style="50" customWidth="1"/>
    <col min="12551" max="12800" width="9" style="50"/>
    <col min="12801" max="12805" width="19.375" style="50" customWidth="1"/>
    <col min="12806" max="12806" width="19.875" style="50" customWidth="1"/>
    <col min="12807" max="13056" width="9" style="50"/>
    <col min="13057" max="13061" width="19.375" style="50" customWidth="1"/>
    <col min="13062" max="13062" width="19.875" style="50" customWidth="1"/>
    <col min="13063" max="13312" width="9" style="50"/>
    <col min="13313" max="13317" width="19.375" style="50" customWidth="1"/>
    <col min="13318" max="13318" width="19.875" style="50" customWidth="1"/>
    <col min="13319" max="13568" width="9" style="50"/>
    <col min="13569" max="13573" width="19.375" style="50" customWidth="1"/>
    <col min="13574" max="13574" width="19.875" style="50" customWidth="1"/>
    <col min="13575" max="13824" width="9" style="50"/>
    <col min="13825" max="13829" width="19.375" style="50" customWidth="1"/>
    <col min="13830" max="13830" width="19.875" style="50" customWidth="1"/>
    <col min="13831" max="14080" width="9" style="50"/>
    <col min="14081" max="14085" width="19.375" style="50" customWidth="1"/>
    <col min="14086" max="14086" width="19.875" style="50" customWidth="1"/>
    <col min="14087" max="14336" width="9" style="50"/>
    <col min="14337" max="14341" width="19.375" style="50" customWidth="1"/>
    <col min="14342" max="14342" width="19.875" style="50" customWidth="1"/>
    <col min="14343" max="14592" width="9" style="50"/>
    <col min="14593" max="14597" width="19.375" style="50" customWidth="1"/>
    <col min="14598" max="14598" width="19.875" style="50" customWidth="1"/>
    <col min="14599" max="14848" width="9" style="50"/>
    <col min="14849" max="14853" width="19.375" style="50" customWidth="1"/>
    <col min="14854" max="14854" width="19.875" style="50" customWidth="1"/>
    <col min="14855" max="15104" width="9" style="50"/>
    <col min="15105" max="15109" width="19.375" style="50" customWidth="1"/>
    <col min="15110" max="15110" width="19.875" style="50" customWidth="1"/>
    <col min="15111" max="15360" width="9" style="50"/>
    <col min="15361" max="15365" width="19.375" style="50" customWidth="1"/>
    <col min="15366" max="15366" width="19.875" style="50" customWidth="1"/>
    <col min="15367" max="15616" width="9" style="50"/>
    <col min="15617" max="15621" width="19.375" style="50" customWidth="1"/>
    <col min="15622" max="15622" width="19.875" style="50" customWidth="1"/>
    <col min="15623" max="15872" width="9" style="50"/>
    <col min="15873" max="15877" width="19.375" style="50" customWidth="1"/>
    <col min="15878" max="15878" width="19.875" style="50" customWidth="1"/>
    <col min="15879" max="16128" width="9" style="50"/>
    <col min="16129" max="16133" width="19.375" style="50" customWidth="1"/>
    <col min="16134" max="16134" width="19.875" style="50" customWidth="1"/>
    <col min="16135" max="16384" width="9" style="50"/>
  </cols>
  <sheetData>
    <row r="1" spans="1:6" ht="15" x14ac:dyDescent="0.15">
      <c r="A1" s="66" t="s">
        <v>87</v>
      </c>
      <c r="B1" s="65"/>
      <c r="C1" s="65"/>
      <c r="D1" s="65"/>
      <c r="E1" s="65"/>
      <c r="F1" s="65"/>
    </row>
    <row r="2" spans="1:6" x14ac:dyDescent="0.15">
      <c r="A2" s="64"/>
      <c r="B2" s="61"/>
      <c r="C2" s="61"/>
      <c r="D2" s="61"/>
      <c r="E2" s="61"/>
      <c r="F2" s="61"/>
    </row>
    <row r="3" spans="1:6" ht="78.75" customHeight="1" x14ac:dyDescent="0.15">
      <c r="A3" s="63" t="s">
        <v>86</v>
      </c>
      <c r="B3" s="63"/>
      <c r="C3" s="63"/>
      <c r="D3" s="63"/>
      <c r="E3" s="63"/>
      <c r="F3" s="63"/>
    </row>
    <row r="4" spans="1:6" ht="17.25" x14ac:dyDescent="0.15">
      <c r="A4" s="62"/>
      <c r="B4" s="61"/>
      <c r="C4" s="61"/>
      <c r="D4" s="61" t="s">
        <v>85</v>
      </c>
      <c r="E4" s="60" t="s">
        <v>84</v>
      </c>
      <c r="F4" s="59"/>
    </row>
    <row r="5" spans="1:6" ht="60" customHeight="1" x14ac:dyDescent="0.15">
      <c r="A5" s="57" t="s">
        <v>83</v>
      </c>
      <c r="B5" s="57"/>
      <c r="C5" s="57" t="s">
        <v>82</v>
      </c>
      <c r="D5" s="57"/>
      <c r="E5" s="57"/>
      <c r="F5" s="57" t="s">
        <v>81</v>
      </c>
    </row>
    <row r="6" spans="1:6" ht="60" customHeight="1" x14ac:dyDescent="0.15">
      <c r="A6" s="57"/>
      <c r="B6" s="57"/>
      <c r="C6" s="56" t="s">
        <v>80</v>
      </c>
      <c r="D6" s="56" t="s">
        <v>79</v>
      </c>
      <c r="E6" s="56" t="s">
        <v>78</v>
      </c>
      <c r="F6" s="57"/>
    </row>
    <row r="7" spans="1:6" ht="60" customHeight="1" x14ac:dyDescent="0.15">
      <c r="A7" s="57" t="s">
        <v>77</v>
      </c>
      <c r="B7" s="56" t="s">
        <v>71</v>
      </c>
      <c r="C7" s="55" t="s">
        <v>69</v>
      </c>
      <c r="D7" s="55" t="s">
        <v>69</v>
      </c>
      <c r="E7" s="55" t="s">
        <v>69</v>
      </c>
      <c r="F7" s="55" t="s">
        <v>69</v>
      </c>
    </row>
    <row r="8" spans="1:6" ht="60" customHeight="1" x14ac:dyDescent="0.15">
      <c r="A8" s="57"/>
      <c r="B8" s="56" t="s">
        <v>70</v>
      </c>
      <c r="C8" s="55" t="s">
        <v>69</v>
      </c>
      <c r="D8" s="55" t="s">
        <v>69</v>
      </c>
      <c r="E8" s="55" t="s">
        <v>69</v>
      </c>
      <c r="F8" s="55" t="s">
        <v>69</v>
      </c>
    </row>
    <row r="9" spans="1:6" ht="60" customHeight="1" x14ac:dyDescent="0.15">
      <c r="A9" s="57" t="s">
        <v>76</v>
      </c>
      <c r="B9" s="56" t="s">
        <v>71</v>
      </c>
      <c r="C9" s="58" t="s">
        <v>75</v>
      </c>
      <c r="D9" s="58" t="s">
        <v>75</v>
      </c>
      <c r="E9" s="58" t="s">
        <v>75</v>
      </c>
      <c r="F9" s="58" t="s">
        <v>75</v>
      </c>
    </row>
    <row r="10" spans="1:6" ht="60" customHeight="1" x14ac:dyDescent="0.15">
      <c r="A10" s="57"/>
      <c r="B10" s="56" t="s">
        <v>70</v>
      </c>
      <c r="C10" s="55" t="s">
        <v>69</v>
      </c>
      <c r="D10" s="55" t="s">
        <v>69</v>
      </c>
      <c r="E10" s="55" t="s">
        <v>69</v>
      </c>
      <c r="F10" s="55" t="s">
        <v>69</v>
      </c>
    </row>
    <row r="11" spans="1:6" ht="60" customHeight="1" x14ac:dyDescent="0.15">
      <c r="A11" s="57" t="s">
        <v>74</v>
      </c>
      <c r="B11" s="56" t="s">
        <v>71</v>
      </c>
      <c r="C11" s="55" t="s">
        <v>69</v>
      </c>
      <c r="D11" s="55" t="s">
        <v>69</v>
      </c>
      <c r="E11" s="55" t="s">
        <v>69</v>
      </c>
      <c r="F11" s="55" t="s">
        <v>69</v>
      </c>
    </row>
    <row r="12" spans="1:6" ht="60" customHeight="1" x14ac:dyDescent="0.15">
      <c r="A12" s="57"/>
      <c r="B12" s="56" t="s">
        <v>70</v>
      </c>
      <c r="C12" s="55" t="s">
        <v>69</v>
      </c>
      <c r="D12" s="55" t="s">
        <v>69</v>
      </c>
      <c r="E12" s="55" t="s">
        <v>69</v>
      </c>
      <c r="F12" s="55" t="s">
        <v>69</v>
      </c>
    </row>
    <row r="13" spans="1:6" ht="60" customHeight="1" x14ac:dyDescent="0.15">
      <c r="A13" s="57" t="s">
        <v>73</v>
      </c>
      <c r="B13" s="56" t="s">
        <v>71</v>
      </c>
      <c r="C13" s="55" t="s">
        <v>69</v>
      </c>
      <c r="D13" s="55" t="s">
        <v>69</v>
      </c>
      <c r="E13" s="55" t="s">
        <v>69</v>
      </c>
      <c r="F13" s="55" t="s">
        <v>69</v>
      </c>
    </row>
    <row r="14" spans="1:6" ht="60" customHeight="1" x14ac:dyDescent="0.15">
      <c r="A14" s="57"/>
      <c r="B14" s="56" t="s">
        <v>70</v>
      </c>
      <c r="C14" s="55" t="s">
        <v>69</v>
      </c>
      <c r="D14" s="55" t="s">
        <v>69</v>
      </c>
      <c r="E14" s="55" t="s">
        <v>69</v>
      </c>
      <c r="F14" s="55" t="s">
        <v>69</v>
      </c>
    </row>
    <row r="15" spans="1:6" ht="60" customHeight="1" x14ac:dyDescent="0.15">
      <c r="A15" s="57" t="s">
        <v>72</v>
      </c>
      <c r="B15" s="56" t="s">
        <v>71</v>
      </c>
      <c r="C15" s="55" t="s">
        <v>69</v>
      </c>
      <c r="D15" s="55" t="s">
        <v>69</v>
      </c>
      <c r="E15" s="55" t="s">
        <v>69</v>
      </c>
      <c r="F15" s="55" t="s">
        <v>69</v>
      </c>
    </row>
    <row r="16" spans="1:6" ht="60" customHeight="1" x14ac:dyDescent="0.15">
      <c r="A16" s="57"/>
      <c r="B16" s="56" t="s">
        <v>70</v>
      </c>
      <c r="C16" s="55" t="s">
        <v>69</v>
      </c>
      <c r="D16" s="55" t="s">
        <v>69</v>
      </c>
      <c r="E16" s="55" t="s">
        <v>69</v>
      </c>
      <c r="F16" s="55" t="s">
        <v>69</v>
      </c>
    </row>
    <row r="17" spans="1:6" ht="30" customHeight="1" x14ac:dyDescent="0.15">
      <c r="A17" s="53"/>
      <c r="B17" s="53"/>
      <c r="C17" s="52"/>
      <c r="D17" s="54"/>
      <c r="E17" s="54"/>
      <c r="F17" s="54"/>
    </row>
    <row r="18" spans="1:6" ht="30" customHeight="1" x14ac:dyDescent="0.15">
      <c r="A18" s="53"/>
      <c r="B18" s="53"/>
      <c r="C18" s="52" t="s">
        <v>68</v>
      </c>
      <c r="D18" s="52"/>
      <c r="E18" s="52"/>
      <c r="F18" s="52"/>
    </row>
    <row r="19" spans="1:6" ht="30" customHeight="1" x14ac:dyDescent="0.15">
      <c r="A19" s="52"/>
      <c r="B19" s="52"/>
      <c r="C19" s="51" t="s">
        <v>67</v>
      </c>
      <c r="D19" s="51"/>
      <c r="E19" s="51"/>
      <c r="F19" s="51"/>
    </row>
    <row r="20" spans="1:6" ht="30" customHeight="1" x14ac:dyDescent="0.15"/>
  </sheetData>
  <mergeCells count="11">
    <mergeCell ref="A9:A10"/>
    <mergeCell ref="A11:A12"/>
    <mergeCell ref="A13:A14"/>
    <mergeCell ref="A15:A16"/>
    <mergeCell ref="C19:F19"/>
    <mergeCell ref="A7:A8"/>
    <mergeCell ref="A3:F3"/>
    <mergeCell ref="E4:F4"/>
    <mergeCell ref="A5:B6"/>
    <mergeCell ref="C5:E5"/>
    <mergeCell ref="F5:F6"/>
  </mergeCells>
  <phoneticPr fontId="1"/>
  <printOptions horizontalCentered="1"/>
  <pageMargins left="0.70866141732283472" right="0.70866141732283472" top="0.74803149606299213" bottom="0.74803149606299213" header="0.31496062992125984" footer="0.31496062992125984"/>
  <pageSetup paperSize="9" scale="76" orientation="portrait" r:id="rId1"/>
  <headerFooter>
    <oddHeader xml:space="preserve">&amp;R&amp;"ＭＳ Ｐ明朝,標準"機２A&amp;"-,標準"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F6F95-0945-434B-896D-CE92E86578FE}">
  <sheetPr>
    <pageSetUpPr fitToPage="1"/>
  </sheetPr>
  <dimension ref="A1:F20"/>
  <sheetViews>
    <sheetView view="pageBreakPreview" zoomScale="85" zoomScaleNormal="100" zoomScaleSheetLayoutView="85" workbookViewId="0">
      <selection activeCell="C6" sqref="C6:E6"/>
    </sheetView>
  </sheetViews>
  <sheetFormatPr defaultRowHeight="13.5" x14ac:dyDescent="0.15"/>
  <cols>
    <col min="1" max="5" width="19.375" style="50" customWidth="1"/>
    <col min="6" max="6" width="19.875" style="50" customWidth="1"/>
    <col min="7" max="256" width="9" style="50"/>
    <col min="257" max="261" width="19.375" style="50" customWidth="1"/>
    <col min="262" max="262" width="19.875" style="50" customWidth="1"/>
    <col min="263" max="512" width="9" style="50"/>
    <col min="513" max="517" width="19.375" style="50" customWidth="1"/>
    <col min="518" max="518" width="19.875" style="50" customWidth="1"/>
    <col min="519" max="768" width="9" style="50"/>
    <col min="769" max="773" width="19.375" style="50" customWidth="1"/>
    <col min="774" max="774" width="19.875" style="50" customWidth="1"/>
    <col min="775" max="1024" width="9" style="50"/>
    <col min="1025" max="1029" width="19.375" style="50" customWidth="1"/>
    <col min="1030" max="1030" width="19.875" style="50" customWidth="1"/>
    <col min="1031" max="1280" width="9" style="50"/>
    <col min="1281" max="1285" width="19.375" style="50" customWidth="1"/>
    <col min="1286" max="1286" width="19.875" style="50" customWidth="1"/>
    <col min="1287" max="1536" width="9" style="50"/>
    <col min="1537" max="1541" width="19.375" style="50" customWidth="1"/>
    <col min="1542" max="1542" width="19.875" style="50" customWidth="1"/>
    <col min="1543" max="1792" width="9" style="50"/>
    <col min="1793" max="1797" width="19.375" style="50" customWidth="1"/>
    <col min="1798" max="1798" width="19.875" style="50" customWidth="1"/>
    <col min="1799" max="2048" width="9" style="50"/>
    <col min="2049" max="2053" width="19.375" style="50" customWidth="1"/>
    <col min="2054" max="2054" width="19.875" style="50" customWidth="1"/>
    <col min="2055" max="2304" width="9" style="50"/>
    <col min="2305" max="2309" width="19.375" style="50" customWidth="1"/>
    <col min="2310" max="2310" width="19.875" style="50" customWidth="1"/>
    <col min="2311" max="2560" width="9" style="50"/>
    <col min="2561" max="2565" width="19.375" style="50" customWidth="1"/>
    <col min="2566" max="2566" width="19.875" style="50" customWidth="1"/>
    <col min="2567" max="2816" width="9" style="50"/>
    <col min="2817" max="2821" width="19.375" style="50" customWidth="1"/>
    <col min="2822" max="2822" width="19.875" style="50" customWidth="1"/>
    <col min="2823" max="3072" width="9" style="50"/>
    <col min="3073" max="3077" width="19.375" style="50" customWidth="1"/>
    <col min="3078" max="3078" width="19.875" style="50" customWidth="1"/>
    <col min="3079" max="3328" width="9" style="50"/>
    <col min="3329" max="3333" width="19.375" style="50" customWidth="1"/>
    <col min="3334" max="3334" width="19.875" style="50" customWidth="1"/>
    <col min="3335" max="3584" width="9" style="50"/>
    <col min="3585" max="3589" width="19.375" style="50" customWidth="1"/>
    <col min="3590" max="3590" width="19.875" style="50" customWidth="1"/>
    <col min="3591" max="3840" width="9" style="50"/>
    <col min="3841" max="3845" width="19.375" style="50" customWidth="1"/>
    <col min="3846" max="3846" width="19.875" style="50" customWidth="1"/>
    <col min="3847" max="4096" width="9" style="50"/>
    <col min="4097" max="4101" width="19.375" style="50" customWidth="1"/>
    <col min="4102" max="4102" width="19.875" style="50" customWidth="1"/>
    <col min="4103" max="4352" width="9" style="50"/>
    <col min="4353" max="4357" width="19.375" style="50" customWidth="1"/>
    <col min="4358" max="4358" width="19.875" style="50" customWidth="1"/>
    <col min="4359" max="4608" width="9" style="50"/>
    <col min="4609" max="4613" width="19.375" style="50" customWidth="1"/>
    <col min="4614" max="4614" width="19.875" style="50" customWidth="1"/>
    <col min="4615" max="4864" width="9" style="50"/>
    <col min="4865" max="4869" width="19.375" style="50" customWidth="1"/>
    <col min="4870" max="4870" width="19.875" style="50" customWidth="1"/>
    <col min="4871" max="5120" width="9" style="50"/>
    <col min="5121" max="5125" width="19.375" style="50" customWidth="1"/>
    <col min="5126" max="5126" width="19.875" style="50" customWidth="1"/>
    <col min="5127" max="5376" width="9" style="50"/>
    <col min="5377" max="5381" width="19.375" style="50" customWidth="1"/>
    <col min="5382" max="5382" width="19.875" style="50" customWidth="1"/>
    <col min="5383" max="5632" width="9" style="50"/>
    <col min="5633" max="5637" width="19.375" style="50" customWidth="1"/>
    <col min="5638" max="5638" width="19.875" style="50" customWidth="1"/>
    <col min="5639" max="5888" width="9" style="50"/>
    <col min="5889" max="5893" width="19.375" style="50" customWidth="1"/>
    <col min="5894" max="5894" width="19.875" style="50" customWidth="1"/>
    <col min="5895" max="6144" width="9" style="50"/>
    <col min="6145" max="6149" width="19.375" style="50" customWidth="1"/>
    <col min="6150" max="6150" width="19.875" style="50" customWidth="1"/>
    <col min="6151" max="6400" width="9" style="50"/>
    <col min="6401" max="6405" width="19.375" style="50" customWidth="1"/>
    <col min="6406" max="6406" width="19.875" style="50" customWidth="1"/>
    <col min="6407" max="6656" width="9" style="50"/>
    <col min="6657" max="6661" width="19.375" style="50" customWidth="1"/>
    <col min="6662" max="6662" width="19.875" style="50" customWidth="1"/>
    <col min="6663" max="6912" width="9" style="50"/>
    <col min="6913" max="6917" width="19.375" style="50" customWidth="1"/>
    <col min="6918" max="6918" width="19.875" style="50" customWidth="1"/>
    <col min="6919" max="7168" width="9" style="50"/>
    <col min="7169" max="7173" width="19.375" style="50" customWidth="1"/>
    <col min="7174" max="7174" width="19.875" style="50" customWidth="1"/>
    <col min="7175" max="7424" width="9" style="50"/>
    <col min="7425" max="7429" width="19.375" style="50" customWidth="1"/>
    <col min="7430" max="7430" width="19.875" style="50" customWidth="1"/>
    <col min="7431" max="7680" width="9" style="50"/>
    <col min="7681" max="7685" width="19.375" style="50" customWidth="1"/>
    <col min="7686" max="7686" width="19.875" style="50" customWidth="1"/>
    <col min="7687" max="7936" width="9" style="50"/>
    <col min="7937" max="7941" width="19.375" style="50" customWidth="1"/>
    <col min="7942" max="7942" width="19.875" style="50" customWidth="1"/>
    <col min="7943" max="8192" width="9" style="50"/>
    <col min="8193" max="8197" width="19.375" style="50" customWidth="1"/>
    <col min="8198" max="8198" width="19.875" style="50" customWidth="1"/>
    <col min="8199" max="8448" width="9" style="50"/>
    <col min="8449" max="8453" width="19.375" style="50" customWidth="1"/>
    <col min="8454" max="8454" width="19.875" style="50" customWidth="1"/>
    <col min="8455" max="8704" width="9" style="50"/>
    <col min="8705" max="8709" width="19.375" style="50" customWidth="1"/>
    <col min="8710" max="8710" width="19.875" style="50" customWidth="1"/>
    <col min="8711" max="8960" width="9" style="50"/>
    <col min="8961" max="8965" width="19.375" style="50" customWidth="1"/>
    <col min="8966" max="8966" width="19.875" style="50" customWidth="1"/>
    <col min="8967" max="9216" width="9" style="50"/>
    <col min="9217" max="9221" width="19.375" style="50" customWidth="1"/>
    <col min="9222" max="9222" width="19.875" style="50" customWidth="1"/>
    <col min="9223" max="9472" width="9" style="50"/>
    <col min="9473" max="9477" width="19.375" style="50" customWidth="1"/>
    <col min="9478" max="9478" width="19.875" style="50" customWidth="1"/>
    <col min="9479" max="9728" width="9" style="50"/>
    <col min="9729" max="9733" width="19.375" style="50" customWidth="1"/>
    <col min="9734" max="9734" width="19.875" style="50" customWidth="1"/>
    <col min="9735" max="9984" width="9" style="50"/>
    <col min="9985" max="9989" width="19.375" style="50" customWidth="1"/>
    <col min="9990" max="9990" width="19.875" style="50" customWidth="1"/>
    <col min="9991" max="10240" width="9" style="50"/>
    <col min="10241" max="10245" width="19.375" style="50" customWidth="1"/>
    <col min="10246" max="10246" width="19.875" style="50" customWidth="1"/>
    <col min="10247" max="10496" width="9" style="50"/>
    <col min="10497" max="10501" width="19.375" style="50" customWidth="1"/>
    <col min="10502" max="10502" width="19.875" style="50" customWidth="1"/>
    <col min="10503" max="10752" width="9" style="50"/>
    <col min="10753" max="10757" width="19.375" style="50" customWidth="1"/>
    <col min="10758" max="10758" width="19.875" style="50" customWidth="1"/>
    <col min="10759" max="11008" width="9" style="50"/>
    <col min="11009" max="11013" width="19.375" style="50" customWidth="1"/>
    <col min="11014" max="11014" width="19.875" style="50" customWidth="1"/>
    <col min="11015" max="11264" width="9" style="50"/>
    <col min="11265" max="11269" width="19.375" style="50" customWidth="1"/>
    <col min="11270" max="11270" width="19.875" style="50" customWidth="1"/>
    <col min="11271" max="11520" width="9" style="50"/>
    <col min="11521" max="11525" width="19.375" style="50" customWidth="1"/>
    <col min="11526" max="11526" width="19.875" style="50" customWidth="1"/>
    <col min="11527" max="11776" width="9" style="50"/>
    <col min="11777" max="11781" width="19.375" style="50" customWidth="1"/>
    <col min="11782" max="11782" width="19.875" style="50" customWidth="1"/>
    <col min="11783" max="12032" width="9" style="50"/>
    <col min="12033" max="12037" width="19.375" style="50" customWidth="1"/>
    <col min="12038" max="12038" width="19.875" style="50" customWidth="1"/>
    <col min="12039" max="12288" width="9" style="50"/>
    <col min="12289" max="12293" width="19.375" style="50" customWidth="1"/>
    <col min="12294" max="12294" width="19.875" style="50" customWidth="1"/>
    <col min="12295" max="12544" width="9" style="50"/>
    <col min="12545" max="12549" width="19.375" style="50" customWidth="1"/>
    <col min="12550" max="12550" width="19.875" style="50" customWidth="1"/>
    <col min="12551" max="12800" width="9" style="50"/>
    <col min="12801" max="12805" width="19.375" style="50" customWidth="1"/>
    <col min="12806" max="12806" width="19.875" style="50" customWidth="1"/>
    <col min="12807" max="13056" width="9" style="50"/>
    <col min="13057" max="13061" width="19.375" style="50" customWidth="1"/>
    <col min="13062" max="13062" width="19.875" style="50" customWidth="1"/>
    <col min="13063" max="13312" width="9" style="50"/>
    <col min="13313" max="13317" width="19.375" style="50" customWidth="1"/>
    <col min="13318" max="13318" width="19.875" style="50" customWidth="1"/>
    <col min="13319" max="13568" width="9" style="50"/>
    <col min="13569" max="13573" width="19.375" style="50" customWidth="1"/>
    <col min="13574" max="13574" width="19.875" style="50" customWidth="1"/>
    <col min="13575" max="13824" width="9" style="50"/>
    <col min="13825" max="13829" width="19.375" style="50" customWidth="1"/>
    <col min="13830" max="13830" width="19.875" style="50" customWidth="1"/>
    <col min="13831" max="14080" width="9" style="50"/>
    <col min="14081" max="14085" width="19.375" style="50" customWidth="1"/>
    <col min="14086" max="14086" width="19.875" style="50" customWidth="1"/>
    <col min="14087" max="14336" width="9" style="50"/>
    <col min="14337" max="14341" width="19.375" style="50" customWidth="1"/>
    <col min="14342" max="14342" width="19.875" style="50" customWidth="1"/>
    <col min="14343" max="14592" width="9" style="50"/>
    <col min="14593" max="14597" width="19.375" style="50" customWidth="1"/>
    <col min="14598" max="14598" width="19.875" style="50" customWidth="1"/>
    <col min="14599" max="14848" width="9" style="50"/>
    <col min="14849" max="14853" width="19.375" style="50" customWidth="1"/>
    <col min="14854" max="14854" width="19.875" style="50" customWidth="1"/>
    <col min="14855" max="15104" width="9" style="50"/>
    <col min="15105" max="15109" width="19.375" style="50" customWidth="1"/>
    <col min="15110" max="15110" width="19.875" style="50" customWidth="1"/>
    <col min="15111" max="15360" width="9" style="50"/>
    <col min="15361" max="15365" width="19.375" style="50" customWidth="1"/>
    <col min="15366" max="15366" width="19.875" style="50" customWidth="1"/>
    <col min="15367" max="15616" width="9" style="50"/>
    <col min="15617" max="15621" width="19.375" style="50" customWidth="1"/>
    <col min="15622" max="15622" width="19.875" style="50" customWidth="1"/>
    <col min="15623" max="15872" width="9" style="50"/>
    <col min="15873" max="15877" width="19.375" style="50" customWidth="1"/>
    <col min="15878" max="15878" width="19.875" style="50" customWidth="1"/>
    <col min="15879" max="16128" width="9" style="50"/>
    <col min="16129" max="16133" width="19.375" style="50" customWidth="1"/>
    <col min="16134" max="16134" width="19.875" style="50" customWidth="1"/>
    <col min="16135" max="16384" width="9" style="50"/>
  </cols>
  <sheetData>
    <row r="1" spans="1:6" ht="15" x14ac:dyDescent="0.15">
      <c r="A1" s="66" t="s">
        <v>87</v>
      </c>
      <c r="B1" s="65"/>
      <c r="C1" s="65"/>
      <c r="D1" s="65"/>
      <c r="E1" s="65"/>
      <c r="F1" s="65"/>
    </row>
    <row r="2" spans="1:6" x14ac:dyDescent="0.15">
      <c r="A2" s="64"/>
      <c r="B2" s="61"/>
      <c r="C2" s="61"/>
      <c r="D2" s="61"/>
      <c r="E2" s="61"/>
      <c r="F2" s="61"/>
    </row>
    <row r="3" spans="1:6" ht="78.75" customHeight="1" x14ac:dyDescent="0.15">
      <c r="A3" s="63" t="s">
        <v>86</v>
      </c>
      <c r="B3" s="63"/>
      <c r="C3" s="63"/>
      <c r="D3" s="63"/>
      <c r="E3" s="63"/>
      <c r="F3" s="63"/>
    </row>
    <row r="4" spans="1:6" ht="17.25" x14ac:dyDescent="0.15">
      <c r="A4" s="62"/>
      <c r="B4" s="61"/>
      <c r="C4" s="61"/>
      <c r="D4" s="61" t="s">
        <v>85</v>
      </c>
      <c r="E4" s="60" t="s">
        <v>124</v>
      </c>
      <c r="F4" s="59"/>
    </row>
    <row r="5" spans="1:6" ht="60" customHeight="1" x14ac:dyDescent="0.15">
      <c r="A5" s="57" t="s">
        <v>83</v>
      </c>
      <c r="B5" s="57"/>
      <c r="C5" s="57" t="s">
        <v>82</v>
      </c>
      <c r="D5" s="57"/>
      <c r="E5" s="57"/>
      <c r="F5" s="57" t="s">
        <v>81</v>
      </c>
    </row>
    <row r="6" spans="1:6" ht="60" customHeight="1" x14ac:dyDescent="0.15">
      <c r="A6" s="57"/>
      <c r="B6" s="57"/>
      <c r="C6" s="56" t="s">
        <v>80</v>
      </c>
      <c r="D6" s="56" t="s">
        <v>79</v>
      </c>
      <c r="E6" s="56" t="s">
        <v>78</v>
      </c>
      <c r="F6" s="57"/>
    </row>
    <row r="7" spans="1:6" ht="60" customHeight="1" x14ac:dyDescent="0.15">
      <c r="A7" s="57" t="s">
        <v>77</v>
      </c>
      <c r="B7" s="56" t="s">
        <v>71</v>
      </c>
      <c r="C7" s="67" t="s">
        <v>123</v>
      </c>
      <c r="D7" s="67" t="s">
        <v>122</v>
      </c>
      <c r="E7" s="67" t="s">
        <v>121</v>
      </c>
      <c r="F7" s="67" t="s">
        <v>120</v>
      </c>
    </row>
    <row r="8" spans="1:6" ht="60" customHeight="1" x14ac:dyDescent="0.15">
      <c r="A8" s="57"/>
      <c r="B8" s="56" t="s">
        <v>70</v>
      </c>
      <c r="C8" s="67" t="s">
        <v>119</v>
      </c>
      <c r="D8" s="67" t="s">
        <v>118</v>
      </c>
      <c r="E8" s="67" t="s">
        <v>117</v>
      </c>
      <c r="F8" s="67" t="s">
        <v>116</v>
      </c>
    </row>
    <row r="9" spans="1:6" ht="60" customHeight="1" x14ac:dyDescent="0.15">
      <c r="A9" s="57" t="s">
        <v>76</v>
      </c>
      <c r="B9" s="56" t="s">
        <v>71</v>
      </c>
      <c r="C9" s="68" t="s">
        <v>115</v>
      </c>
      <c r="D9" s="68" t="s">
        <v>114</v>
      </c>
      <c r="E9" s="68" t="s">
        <v>113</v>
      </c>
      <c r="F9" s="68" t="s">
        <v>112</v>
      </c>
    </row>
    <row r="10" spans="1:6" ht="60" customHeight="1" x14ac:dyDescent="0.15">
      <c r="A10" s="57"/>
      <c r="B10" s="56" t="s">
        <v>70</v>
      </c>
      <c r="C10" s="67" t="s">
        <v>111</v>
      </c>
      <c r="D10" s="67" t="s">
        <v>110</v>
      </c>
      <c r="E10" s="67" t="s">
        <v>109</v>
      </c>
      <c r="F10" s="67" t="s">
        <v>108</v>
      </c>
    </row>
    <row r="11" spans="1:6" ht="60" customHeight="1" x14ac:dyDescent="0.15">
      <c r="A11" s="57" t="s">
        <v>74</v>
      </c>
      <c r="B11" s="56" t="s">
        <v>71</v>
      </c>
      <c r="C11" s="67" t="s">
        <v>107</v>
      </c>
      <c r="D11" s="67" t="s">
        <v>106</v>
      </c>
      <c r="E11" s="67" t="s">
        <v>105</v>
      </c>
      <c r="F11" s="67" t="s">
        <v>104</v>
      </c>
    </row>
    <row r="12" spans="1:6" ht="60" customHeight="1" x14ac:dyDescent="0.15">
      <c r="A12" s="57"/>
      <c r="B12" s="56" t="s">
        <v>70</v>
      </c>
      <c r="C12" s="67" t="s">
        <v>103</v>
      </c>
      <c r="D12" s="67" t="s">
        <v>102</v>
      </c>
      <c r="E12" s="67" t="s">
        <v>101</v>
      </c>
      <c r="F12" s="67" t="s">
        <v>100</v>
      </c>
    </row>
    <row r="13" spans="1:6" ht="60" customHeight="1" x14ac:dyDescent="0.15">
      <c r="A13" s="57" t="s">
        <v>73</v>
      </c>
      <c r="B13" s="56" t="s">
        <v>71</v>
      </c>
      <c r="C13" s="67" t="s">
        <v>91</v>
      </c>
      <c r="D13" s="67" t="s">
        <v>96</v>
      </c>
      <c r="E13" s="67" t="s">
        <v>99</v>
      </c>
      <c r="F13" s="67" t="s">
        <v>98</v>
      </c>
    </row>
    <row r="14" spans="1:6" ht="60" customHeight="1" x14ac:dyDescent="0.15">
      <c r="A14" s="57"/>
      <c r="B14" s="56" t="s">
        <v>70</v>
      </c>
      <c r="C14" s="67" t="s">
        <v>91</v>
      </c>
      <c r="D14" s="67" t="s">
        <v>97</v>
      </c>
      <c r="E14" s="67" t="s">
        <v>96</v>
      </c>
      <c r="F14" s="67" t="s">
        <v>95</v>
      </c>
    </row>
    <row r="15" spans="1:6" ht="60" customHeight="1" x14ac:dyDescent="0.15">
      <c r="A15" s="57" t="s">
        <v>72</v>
      </c>
      <c r="B15" s="56" t="s">
        <v>71</v>
      </c>
      <c r="C15" s="67" t="s">
        <v>91</v>
      </c>
      <c r="D15" s="67" t="s">
        <v>94</v>
      </c>
      <c r="E15" s="67" t="s">
        <v>93</v>
      </c>
      <c r="F15" s="67" t="s">
        <v>92</v>
      </c>
    </row>
    <row r="16" spans="1:6" ht="60" customHeight="1" x14ac:dyDescent="0.15">
      <c r="A16" s="57"/>
      <c r="B16" s="56" t="s">
        <v>70</v>
      </c>
      <c r="C16" s="67" t="s">
        <v>91</v>
      </c>
      <c r="D16" s="67" t="s">
        <v>90</v>
      </c>
      <c r="E16" s="67" t="s">
        <v>89</v>
      </c>
      <c r="F16" s="67" t="s">
        <v>88</v>
      </c>
    </row>
    <row r="17" spans="1:6" ht="30" customHeight="1" x14ac:dyDescent="0.15">
      <c r="A17" s="53"/>
      <c r="B17" s="53"/>
      <c r="C17" s="52"/>
      <c r="D17" s="54"/>
      <c r="E17" s="54"/>
      <c r="F17" s="54"/>
    </row>
    <row r="18" spans="1:6" ht="30" customHeight="1" x14ac:dyDescent="0.15">
      <c r="A18" s="53"/>
      <c r="B18" s="53"/>
      <c r="C18" s="52" t="s">
        <v>68</v>
      </c>
      <c r="D18" s="52"/>
      <c r="E18" s="52"/>
      <c r="F18" s="52"/>
    </row>
    <row r="19" spans="1:6" ht="30" customHeight="1" x14ac:dyDescent="0.15">
      <c r="A19" s="52"/>
      <c r="B19" s="52"/>
      <c r="C19" s="51" t="s">
        <v>67</v>
      </c>
      <c r="D19" s="51"/>
      <c r="E19" s="51"/>
      <c r="F19" s="51"/>
    </row>
    <row r="20" spans="1:6" ht="30" customHeight="1" x14ac:dyDescent="0.15"/>
  </sheetData>
  <mergeCells count="11">
    <mergeCell ref="A9:A10"/>
    <mergeCell ref="A11:A12"/>
    <mergeCell ref="A13:A14"/>
    <mergeCell ref="A15:A16"/>
    <mergeCell ref="C19:F19"/>
    <mergeCell ref="A7:A8"/>
    <mergeCell ref="A3:F3"/>
    <mergeCell ref="E4:F4"/>
    <mergeCell ref="A5:B6"/>
    <mergeCell ref="C5:E5"/>
    <mergeCell ref="F5:F6"/>
  </mergeCells>
  <phoneticPr fontId="1"/>
  <printOptions horizontalCentered="1"/>
  <pageMargins left="0.70866141732283472" right="0.70866141732283472" top="0.74803149606299213" bottom="0.74803149606299213" header="0.31496062992125984" footer="0.31496062992125984"/>
  <pageSetup paperSize="9" scale="76" orientation="portrait" r:id="rId1"/>
  <headerFooter>
    <oddHeader xml:space="preserve">&amp;R&amp;"ＭＳ Ｐ明朝,標準"機２A&amp;"-,標準"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9"/>
  <sheetViews>
    <sheetView view="pageBreakPreview" zoomScaleNormal="100" zoomScaleSheetLayoutView="100" workbookViewId="0">
      <selection activeCell="A7" sqref="A7:I7"/>
    </sheetView>
  </sheetViews>
  <sheetFormatPr defaultColWidth="9" defaultRowHeight="13.5" x14ac:dyDescent="0.15"/>
  <cols>
    <col min="1" max="1" width="10.25" style="1" customWidth="1"/>
    <col min="2" max="2" width="8.625" style="1" customWidth="1"/>
    <col min="3" max="3" width="16.625" style="1" customWidth="1"/>
    <col min="4" max="4" width="30.75" style="1" customWidth="1"/>
    <col min="5" max="5" width="13.625" style="1" customWidth="1"/>
    <col min="6" max="6" width="9.5" style="1" customWidth="1"/>
    <col min="7" max="7" width="9.625" style="1" customWidth="1"/>
    <col min="8" max="8" width="9.75" style="1" customWidth="1"/>
    <col min="9" max="9" width="8.125" style="1" customWidth="1"/>
    <col min="10" max="16384" width="9" style="1"/>
  </cols>
  <sheetData>
    <row r="1" spans="1:9" ht="17.25" x14ac:dyDescent="0.15">
      <c r="A1" s="2" t="s">
        <v>1</v>
      </c>
      <c r="H1" s="3"/>
      <c r="I1" s="3"/>
    </row>
    <row r="2" spans="1:9" ht="21" x14ac:dyDescent="0.15">
      <c r="A2" s="38" t="s">
        <v>50</v>
      </c>
      <c r="B2" s="38"/>
      <c r="C2" s="38"/>
      <c r="D2" s="38"/>
      <c r="E2" s="38"/>
      <c r="F2" s="38"/>
      <c r="G2" s="38"/>
      <c r="H2" s="38"/>
      <c r="I2" s="38"/>
    </row>
    <row r="3" spans="1:9" ht="21" x14ac:dyDescent="0.15">
      <c r="A3" s="14"/>
      <c r="B3" s="14"/>
      <c r="C3" s="14"/>
      <c r="D3" s="14"/>
      <c r="E3" s="14"/>
      <c r="F3" s="14"/>
      <c r="G3" s="14"/>
      <c r="H3" s="14"/>
      <c r="I3" s="14"/>
    </row>
    <row r="4" spans="1:9" ht="21" x14ac:dyDescent="0.15">
      <c r="A4" s="14"/>
      <c r="B4" s="14"/>
      <c r="C4" s="14"/>
      <c r="D4" s="14"/>
      <c r="E4" s="7"/>
      <c r="F4" s="4"/>
      <c r="G4" s="39" t="s">
        <v>0</v>
      </c>
      <c r="H4" s="40"/>
      <c r="I4" s="41"/>
    </row>
    <row r="6" spans="1:9" ht="243" customHeight="1" x14ac:dyDescent="0.15">
      <c r="A6" s="16" t="s">
        <v>59</v>
      </c>
      <c r="B6" s="16" t="s">
        <v>60</v>
      </c>
      <c r="C6" s="17" t="s">
        <v>61</v>
      </c>
      <c r="D6" s="18" t="s">
        <v>66</v>
      </c>
      <c r="E6" s="20" t="s">
        <v>62</v>
      </c>
      <c r="F6" s="36" t="s">
        <v>63</v>
      </c>
      <c r="G6" s="20" t="s">
        <v>64</v>
      </c>
      <c r="H6" s="37" t="s">
        <v>58</v>
      </c>
      <c r="I6" s="37" t="s">
        <v>5</v>
      </c>
    </row>
    <row r="7" spans="1:9" x14ac:dyDescent="0.15">
      <c r="A7" s="5"/>
      <c r="B7" s="5"/>
      <c r="C7" s="5"/>
      <c r="D7" s="6"/>
      <c r="E7" s="5"/>
      <c r="F7" s="5"/>
      <c r="G7" s="5"/>
      <c r="H7" s="5"/>
      <c r="I7" s="6"/>
    </row>
    <row r="8" spans="1:9" x14ac:dyDescent="0.15">
      <c r="A8" s="5"/>
      <c r="B8" s="5"/>
      <c r="C8" s="5"/>
      <c r="D8" s="6"/>
      <c r="E8" s="5"/>
      <c r="F8" s="5"/>
      <c r="G8" s="5"/>
      <c r="H8" s="5"/>
      <c r="I8" s="6"/>
    </row>
    <row r="9" spans="1:9" x14ac:dyDescent="0.15">
      <c r="A9" s="5"/>
      <c r="B9" s="5"/>
      <c r="C9" s="5"/>
      <c r="D9" s="6"/>
      <c r="E9" s="5"/>
      <c r="F9" s="5"/>
      <c r="G9" s="5"/>
      <c r="H9" s="5"/>
      <c r="I9" s="6"/>
    </row>
    <row r="10" spans="1:9" x14ac:dyDescent="0.15">
      <c r="A10" s="5"/>
      <c r="B10" s="5"/>
      <c r="C10" s="5"/>
      <c r="D10" s="6"/>
      <c r="E10" s="5"/>
      <c r="F10" s="5"/>
      <c r="G10" s="5"/>
      <c r="H10" s="5"/>
      <c r="I10" s="6"/>
    </row>
    <row r="11" spans="1:9" x14ac:dyDescent="0.15">
      <c r="A11" s="5"/>
      <c r="B11" s="5"/>
      <c r="C11" s="5"/>
      <c r="D11" s="6"/>
      <c r="E11" s="5"/>
      <c r="F11" s="5"/>
      <c r="G11" s="5"/>
      <c r="H11" s="5"/>
      <c r="I11" s="6"/>
    </row>
    <row r="12" spans="1:9" x14ac:dyDescent="0.15">
      <c r="A12" s="5"/>
      <c r="B12" s="5"/>
      <c r="C12" s="5"/>
      <c r="D12" s="6"/>
      <c r="E12" s="5"/>
      <c r="F12" s="5"/>
      <c r="G12" s="5"/>
      <c r="H12" s="5"/>
      <c r="I12" s="6"/>
    </row>
    <row r="13" spans="1:9" x14ac:dyDescent="0.15">
      <c r="A13" s="5"/>
      <c r="B13" s="5"/>
      <c r="C13" s="5"/>
      <c r="D13" s="6"/>
      <c r="E13" s="5"/>
      <c r="F13" s="5"/>
      <c r="G13" s="5"/>
      <c r="H13" s="5"/>
      <c r="I13" s="6"/>
    </row>
    <row r="14" spans="1:9" x14ac:dyDescent="0.15">
      <c r="A14" s="5"/>
      <c r="B14" s="5"/>
      <c r="C14" s="5"/>
      <c r="D14" s="6"/>
      <c r="E14" s="5"/>
      <c r="F14" s="5"/>
      <c r="G14" s="5"/>
      <c r="H14" s="5"/>
      <c r="I14" s="6"/>
    </row>
    <row r="15" spans="1:9" x14ac:dyDescent="0.15">
      <c r="A15" s="5"/>
      <c r="B15" s="5"/>
      <c r="C15" s="5"/>
      <c r="D15" s="6"/>
      <c r="E15" s="5"/>
      <c r="F15" s="5"/>
      <c r="G15" s="5"/>
      <c r="H15" s="5"/>
      <c r="I15" s="6"/>
    </row>
    <row r="16" spans="1:9" x14ac:dyDescent="0.15">
      <c r="A16" s="5"/>
      <c r="B16" s="5"/>
      <c r="C16" s="5"/>
      <c r="D16" s="6"/>
      <c r="E16" s="5"/>
      <c r="F16" s="5"/>
      <c r="G16" s="5"/>
      <c r="H16" s="5"/>
      <c r="I16" s="6"/>
    </row>
    <row r="17" spans="1:9" x14ac:dyDescent="0.15">
      <c r="A17" s="5"/>
      <c r="B17" s="5"/>
      <c r="C17" s="5"/>
      <c r="D17" s="6"/>
      <c r="E17" s="5"/>
      <c r="F17" s="5"/>
      <c r="G17" s="5"/>
      <c r="H17" s="5"/>
      <c r="I17" s="6"/>
    </row>
    <row r="18" spans="1:9" x14ac:dyDescent="0.15">
      <c r="A18" s="5"/>
      <c r="B18" s="5"/>
      <c r="C18" s="5"/>
      <c r="D18" s="6"/>
      <c r="E18" s="5"/>
      <c r="F18" s="5"/>
      <c r="G18" s="5"/>
      <c r="H18" s="5"/>
      <c r="I18" s="6"/>
    </row>
    <row r="19" spans="1:9" x14ac:dyDescent="0.15">
      <c r="A19" s="5"/>
      <c r="B19" s="5"/>
      <c r="C19" s="5"/>
      <c r="D19" s="6"/>
      <c r="E19" s="5"/>
      <c r="F19" s="5"/>
      <c r="G19" s="5"/>
      <c r="H19" s="5"/>
      <c r="I19" s="6"/>
    </row>
    <row r="20" spans="1:9" x14ac:dyDescent="0.15">
      <c r="A20" s="5"/>
      <c r="B20" s="5"/>
      <c r="C20" s="5"/>
      <c r="D20" s="6"/>
      <c r="E20" s="5"/>
      <c r="F20" s="5"/>
      <c r="G20" s="5"/>
      <c r="H20" s="5"/>
      <c r="I20" s="6"/>
    </row>
    <row r="21" spans="1:9" x14ac:dyDescent="0.15">
      <c r="A21" s="5"/>
      <c r="B21" s="5"/>
      <c r="C21" s="5"/>
      <c r="D21" s="6"/>
      <c r="E21" s="5"/>
      <c r="F21" s="5"/>
      <c r="G21" s="5"/>
      <c r="H21" s="5"/>
      <c r="I21" s="6"/>
    </row>
    <row r="22" spans="1:9" x14ac:dyDescent="0.15">
      <c r="A22" s="5"/>
      <c r="B22" s="5"/>
      <c r="C22" s="5"/>
      <c r="D22" s="6"/>
      <c r="E22" s="5"/>
      <c r="F22" s="5"/>
      <c r="G22" s="5"/>
      <c r="H22" s="5"/>
      <c r="I22" s="6"/>
    </row>
    <row r="23" spans="1:9" x14ac:dyDescent="0.15">
      <c r="A23" s="5"/>
      <c r="B23" s="5"/>
      <c r="C23" s="5"/>
      <c r="D23" s="6"/>
      <c r="E23" s="5"/>
      <c r="F23" s="5"/>
      <c r="G23" s="5"/>
      <c r="H23" s="5"/>
      <c r="I23" s="6"/>
    </row>
    <row r="24" spans="1:9" x14ac:dyDescent="0.15">
      <c r="A24" s="5"/>
      <c r="B24" s="5"/>
      <c r="C24" s="5"/>
      <c r="D24" s="6"/>
      <c r="E24" s="5"/>
      <c r="F24" s="5"/>
      <c r="G24" s="5"/>
      <c r="H24" s="5"/>
      <c r="I24" s="6"/>
    </row>
    <row r="25" spans="1:9" x14ac:dyDescent="0.15">
      <c r="A25" s="5"/>
      <c r="B25" s="5"/>
      <c r="C25" s="5"/>
      <c r="D25" s="6"/>
      <c r="E25" s="5"/>
      <c r="F25" s="5"/>
      <c r="G25" s="5"/>
      <c r="H25" s="5"/>
      <c r="I25" s="6"/>
    </row>
    <row r="26" spans="1:9" x14ac:dyDescent="0.15">
      <c r="A26" s="5"/>
      <c r="B26" s="5"/>
      <c r="C26" s="5"/>
      <c r="D26" s="6"/>
      <c r="E26" s="5"/>
      <c r="F26" s="5"/>
      <c r="G26" s="5"/>
      <c r="H26" s="5"/>
      <c r="I26" s="6"/>
    </row>
    <row r="27" spans="1:9" x14ac:dyDescent="0.15">
      <c r="A27" s="5"/>
      <c r="B27" s="5"/>
      <c r="C27" s="5"/>
      <c r="D27" s="6"/>
      <c r="E27" s="5"/>
      <c r="F27" s="5"/>
      <c r="G27" s="5"/>
      <c r="H27" s="5"/>
      <c r="I27" s="6"/>
    </row>
    <row r="28" spans="1:9" x14ac:dyDescent="0.15">
      <c r="A28" s="5"/>
      <c r="B28" s="5"/>
      <c r="C28" s="5"/>
      <c r="D28" s="6"/>
      <c r="E28" s="5"/>
      <c r="F28" s="5"/>
      <c r="G28" s="5"/>
      <c r="H28" s="5"/>
      <c r="I28" s="6"/>
    </row>
    <row r="29" spans="1:9" x14ac:dyDescent="0.15">
      <c r="A29" s="5"/>
      <c r="B29" s="5"/>
      <c r="C29" s="5"/>
      <c r="D29" s="6"/>
      <c r="E29" s="5"/>
      <c r="F29" s="5"/>
      <c r="G29" s="5"/>
      <c r="H29" s="5"/>
      <c r="I29" s="6"/>
    </row>
    <row r="30" spans="1:9" x14ac:dyDescent="0.15">
      <c r="A30" s="5"/>
      <c r="B30" s="5"/>
      <c r="C30" s="5"/>
      <c r="D30" s="6"/>
      <c r="E30" s="5"/>
      <c r="F30" s="5"/>
      <c r="G30" s="5"/>
      <c r="H30" s="5"/>
      <c r="I30" s="6"/>
    </row>
    <row r="31" spans="1:9" x14ac:dyDescent="0.15">
      <c r="A31" s="5"/>
      <c r="B31" s="5"/>
      <c r="C31" s="5"/>
      <c r="D31" s="6"/>
      <c r="E31" s="5"/>
      <c r="F31" s="5"/>
      <c r="G31" s="5"/>
      <c r="H31" s="5"/>
      <c r="I31" s="6"/>
    </row>
    <row r="32" spans="1:9" x14ac:dyDescent="0.15">
      <c r="A32" s="5"/>
      <c r="B32" s="5"/>
      <c r="C32" s="5"/>
      <c r="D32" s="6"/>
      <c r="E32" s="5"/>
      <c r="F32" s="5"/>
      <c r="G32" s="5"/>
      <c r="H32" s="5"/>
      <c r="I32" s="6"/>
    </row>
    <row r="33" spans="1:9" x14ac:dyDescent="0.15">
      <c r="A33" s="5"/>
      <c r="B33" s="5"/>
      <c r="C33" s="5"/>
      <c r="D33" s="6"/>
      <c r="E33" s="5"/>
      <c r="F33" s="5"/>
      <c r="G33" s="5"/>
      <c r="H33" s="5"/>
      <c r="I33" s="6"/>
    </row>
    <row r="34" spans="1:9" x14ac:dyDescent="0.15">
      <c r="A34" s="5"/>
      <c r="B34" s="5"/>
      <c r="C34" s="5"/>
      <c r="D34" s="6"/>
      <c r="E34" s="5"/>
      <c r="F34" s="5"/>
      <c r="G34" s="5"/>
      <c r="H34" s="5"/>
      <c r="I34" s="6"/>
    </row>
    <row r="35" spans="1:9" x14ac:dyDescent="0.15">
      <c r="A35" s="5"/>
      <c r="B35" s="5"/>
      <c r="C35" s="5"/>
      <c r="D35" s="6"/>
      <c r="E35" s="5"/>
      <c r="F35" s="5"/>
      <c r="G35" s="5"/>
      <c r="H35" s="5"/>
      <c r="I35" s="6"/>
    </row>
    <row r="36" spans="1:9" x14ac:dyDescent="0.15">
      <c r="A36" s="5"/>
      <c r="B36" s="5"/>
      <c r="C36" s="5"/>
      <c r="D36" s="6"/>
      <c r="E36" s="5"/>
      <c r="F36" s="5"/>
      <c r="G36" s="5"/>
      <c r="H36" s="5"/>
      <c r="I36" s="6"/>
    </row>
    <row r="37" spans="1:9" x14ac:dyDescent="0.15">
      <c r="A37" s="5"/>
      <c r="B37" s="5"/>
      <c r="C37" s="5"/>
      <c r="D37" s="6"/>
      <c r="E37" s="5"/>
      <c r="F37" s="5"/>
      <c r="G37" s="5"/>
      <c r="H37" s="5"/>
      <c r="I37" s="6"/>
    </row>
    <row r="38" spans="1:9" x14ac:dyDescent="0.15">
      <c r="A38" s="5"/>
      <c r="B38" s="5"/>
      <c r="C38" s="5"/>
      <c r="D38" s="6"/>
      <c r="E38" s="5"/>
      <c r="F38" s="5"/>
      <c r="G38" s="5"/>
      <c r="H38" s="5"/>
      <c r="I38" s="6"/>
    </row>
    <row r="39" spans="1:9" x14ac:dyDescent="0.15">
      <c r="A39" s="42" t="s">
        <v>53</v>
      </c>
      <c r="B39" s="42"/>
      <c r="C39" s="42"/>
      <c r="D39" s="42"/>
      <c r="E39" s="42"/>
      <c r="F39" s="42"/>
      <c r="G39" s="42"/>
      <c r="H39" s="42"/>
      <c r="I39" s="42"/>
    </row>
  </sheetData>
  <mergeCells count="3">
    <mergeCell ref="A2:I2"/>
    <mergeCell ref="G4:I4"/>
    <mergeCell ref="A39:I39"/>
  </mergeCells>
  <phoneticPr fontId="1"/>
  <printOptions horizontalCentered="1"/>
  <pageMargins left="0.39370078740157483" right="0.39370078740157483" top="0.74803149606299213" bottom="0.74803149606299213" header="0.31496062992125984" footer="0.31496062992125984"/>
  <pageSetup paperSize="9" scale="83" orientation="portrait" r:id="rId1"/>
  <headerFooter>
    <oddHeader>&amp;R&amp;"ＭＳ Ｐ明朝,標準"機２Ａ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9"/>
  <sheetViews>
    <sheetView view="pageBreakPreview" zoomScaleNormal="100" zoomScaleSheetLayoutView="100" workbookViewId="0">
      <selection activeCell="E3" sqref="E3"/>
    </sheetView>
  </sheetViews>
  <sheetFormatPr defaultColWidth="9" defaultRowHeight="13.5" x14ac:dyDescent="0.15"/>
  <cols>
    <col min="1" max="1" width="10.25" style="1" customWidth="1"/>
    <col min="2" max="2" width="9.625" style="1" customWidth="1"/>
    <col min="3" max="3" width="16.625" style="1" customWidth="1"/>
    <col min="4" max="4" width="30.5" style="1" customWidth="1"/>
    <col min="5" max="5" width="15.625" style="1" customWidth="1"/>
    <col min="6" max="6" width="11.5" style="1" bestFit="1" customWidth="1"/>
    <col min="7" max="7" width="10.625" style="1" customWidth="1"/>
    <col min="8" max="8" width="10.75" style="1" bestFit="1" customWidth="1"/>
    <col min="9" max="9" width="9.125" style="1" customWidth="1"/>
    <col min="10" max="16384" width="9" style="1"/>
  </cols>
  <sheetData>
    <row r="1" spans="1:9" ht="17.25" x14ac:dyDescent="0.15">
      <c r="A1" s="2" t="s">
        <v>1</v>
      </c>
      <c r="H1" s="3"/>
      <c r="I1" s="3"/>
    </row>
    <row r="2" spans="1:9" ht="21" x14ac:dyDescent="0.15">
      <c r="A2" s="38" t="s">
        <v>50</v>
      </c>
      <c r="B2" s="38"/>
      <c r="C2" s="38"/>
      <c r="D2" s="38"/>
      <c r="E2" s="38"/>
      <c r="F2" s="38"/>
      <c r="G2" s="38"/>
      <c r="H2" s="38"/>
      <c r="I2" s="38"/>
    </row>
    <row r="3" spans="1:9" ht="21" x14ac:dyDescent="0.15">
      <c r="A3" s="14"/>
      <c r="B3" s="14"/>
      <c r="C3" s="14"/>
      <c r="D3" s="14"/>
      <c r="E3" s="14"/>
      <c r="F3" s="14"/>
      <c r="G3" s="14"/>
      <c r="H3" s="14"/>
      <c r="I3" s="14"/>
    </row>
    <row r="4" spans="1:9" ht="21" x14ac:dyDescent="0.15">
      <c r="A4" s="14"/>
      <c r="B4" s="14"/>
      <c r="C4" s="14"/>
      <c r="D4" s="14"/>
      <c r="E4" s="7"/>
      <c r="F4" s="4"/>
      <c r="G4" s="43" t="s">
        <v>2</v>
      </c>
      <c r="H4" s="44"/>
      <c r="I4" s="45"/>
    </row>
    <row r="6" spans="1:9" ht="243" customHeight="1" x14ac:dyDescent="0.15">
      <c r="A6" s="16" t="s">
        <v>51</v>
      </c>
      <c r="B6" s="16" t="s">
        <v>3</v>
      </c>
      <c r="C6" s="17" t="s">
        <v>23</v>
      </c>
      <c r="D6" s="18" t="s">
        <v>65</v>
      </c>
      <c r="E6" s="20" t="s">
        <v>57</v>
      </c>
      <c r="F6" s="19" t="s">
        <v>6</v>
      </c>
      <c r="G6" s="20" t="s">
        <v>22</v>
      </c>
      <c r="H6" s="21" t="s">
        <v>4</v>
      </c>
      <c r="I6" s="21" t="s">
        <v>5</v>
      </c>
    </row>
    <row r="7" spans="1:9" x14ac:dyDescent="0.15">
      <c r="A7" s="15">
        <v>1</v>
      </c>
      <c r="B7" s="15">
        <v>1</v>
      </c>
      <c r="C7" s="15">
        <v>1</v>
      </c>
      <c r="D7" s="8" t="s">
        <v>7</v>
      </c>
      <c r="E7" s="15">
        <v>5.2</v>
      </c>
      <c r="F7" s="15" t="s">
        <v>8</v>
      </c>
      <c r="G7" s="15">
        <v>10</v>
      </c>
      <c r="H7" s="15">
        <v>2023</v>
      </c>
      <c r="I7" s="8"/>
    </row>
    <row r="8" spans="1:9" x14ac:dyDescent="0.15">
      <c r="A8" s="15">
        <v>1</v>
      </c>
      <c r="B8" s="15">
        <v>2</v>
      </c>
      <c r="C8" s="15">
        <v>2</v>
      </c>
      <c r="D8" s="8" t="s">
        <v>9</v>
      </c>
      <c r="E8" s="15" t="s">
        <v>10</v>
      </c>
      <c r="F8" s="15" t="s">
        <v>10</v>
      </c>
      <c r="G8" s="15" t="s">
        <v>10</v>
      </c>
      <c r="H8" s="15">
        <v>2022</v>
      </c>
      <c r="I8" s="8"/>
    </row>
    <row r="9" spans="1:9" x14ac:dyDescent="0.15">
      <c r="A9" s="15">
        <v>1</v>
      </c>
      <c r="B9" s="15">
        <v>3</v>
      </c>
      <c r="C9" s="15">
        <v>1</v>
      </c>
      <c r="D9" s="8" t="s">
        <v>11</v>
      </c>
      <c r="E9" s="15">
        <v>7.7</v>
      </c>
      <c r="F9" s="15" t="s">
        <v>12</v>
      </c>
      <c r="G9" s="15">
        <v>100</v>
      </c>
      <c r="H9" s="15">
        <v>2021</v>
      </c>
      <c r="I9" s="8"/>
    </row>
    <row r="10" spans="1:9" x14ac:dyDescent="0.15">
      <c r="A10" s="15">
        <v>1</v>
      </c>
      <c r="B10" s="15">
        <v>4</v>
      </c>
      <c r="C10" s="15">
        <v>2</v>
      </c>
      <c r="D10" s="8" t="s">
        <v>7</v>
      </c>
      <c r="E10" s="15">
        <v>9.4</v>
      </c>
      <c r="F10" s="15" t="s">
        <v>52</v>
      </c>
      <c r="G10" s="15">
        <v>50</v>
      </c>
      <c r="H10" s="15">
        <v>2020</v>
      </c>
      <c r="I10" s="8"/>
    </row>
    <row r="11" spans="1:9" x14ac:dyDescent="0.15">
      <c r="A11" s="15">
        <v>1</v>
      </c>
      <c r="B11" s="15">
        <v>5</v>
      </c>
      <c r="C11" s="15">
        <v>3</v>
      </c>
      <c r="D11" s="8" t="s">
        <v>16</v>
      </c>
      <c r="E11" s="15">
        <v>6.2</v>
      </c>
      <c r="F11" s="15" t="s">
        <v>17</v>
      </c>
      <c r="G11" s="15">
        <v>70</v>
      </c>
      <c r="H11" s="15">
        <v>2019</v>
      </c>
      <c r="I11" s="8"/>
    </row>
    <row r="12" spans="1:9" x14ac:dyDescent="0.15">
      <c r="A12" s="15">
        <v>2</v>
      </c>
      <c r="B12" s="15">
        <v>6</v>
      </c>
      <c r="C12" s="15">
        <v>3</v>
      </c>
      <c r="D12" s="8" t="s">
        <v>13</v>
      </c>
      <c r="E12" s="15">
        <v>4.7</v>
      </c>
      <c r="F12" s="15" t="s">
        <v>8</v>
      </c>
      <c r="G12" s="15">
        <v>100</v>
      </c>
      <c r="H12" s="15">
        <v>2022</v>
      </c>
      <c r="I12" s="8"/>
    </row>
    <row r="13" spans="1:9" x14ac:dyDescent="0.15">
      <c r="A13" s="15">
        <v>2</v>
      </c>
      <c r="B13" s="15">
        <v>7</v>
      </c>
      <c r="C13" s="15">
        <v>2</v>
      </c>
      <c r="D13" s="8" t="s">
        <v>14</v>
      </c>
      <c r="E13" s="15">
        <v>7.8</v>
      </c>
      <c r="F13" s="15" t="s">
        <v>12</v>
      </c>
      <c r="G13" s="15">
        <v>200</v>
      </c>
      <c r="H13" s="15">
        <v>2020</v>
      </c>
      <c r="I13" s="8"/>
    </row>
    <row r="14" spans="1:9" x14ac:dyDescent="0.15">
      <c r="A14" s="15">
        <v>2</v>
      </c>
      <c r="B14" s="15">
        <v>8</v>
      </c>
      <c r="C14" s="15">
        <v>1</v>
      </c>
      <c r="D14" s="8" t="s">
        <v>16</v>
      </c>
      <c r="E14" s="15">
        <v>2.4</v>
      </c>
      <c r="F14" s="15" t="s">
        <v>8</v>
      </c>
      <c r="G14" s="15">
        <v>30</v>
      </c>
      <c r="H14" s="15">
        <v>2019</v>
      </c>
      <c r="I14" s="8"/>
    </row>
    <row r="15" spans="1:9" x14ac:dyDescent="0.15">
      <c r="A15" s="15">
        <v>2</v>
      </c>
      <c r="B15" s="15">
        <v>9</v>
      </c>
      <c r="C15" s="15">
        <v>4</v>
      </c>
      <c r="D15" s="8" t="s">
        <v>15</v>
      </c>
      <c r="E15" s="15">
        <v>49.9</v>
      </c>
      <c r="F15" s="15" t="s">
        <v>12</v>
      </c>
      <c r="G15" s="15">
        <v>300</v>
      </c>
      <c r="H15" s="15">
        <v>2018</v>
      </c>
      <c r="I15" s="8"/>
    </row>
    <row r="16" spans="1:9" x14ac:dyDescent="0.15">
      <c r="A16" s="15">
        <v>2</v>
      </c>
      <c r="B16" s="15">
        <v>10</v>
      </c>
      <c r="C16" s="15">
        <v>3</v>
      </c>
      <c r="D16" s="8" t="s">
        <v>11</v>
      </c>
      <c r="E16" s="15">
        <v>0.45</v>
      </c>
      <c r="F16" s="15" t="s">
        <v>12</v>
      </c>
      <c r="G16" s="15">
        <v>50</v>
      </c>
      <c r="H16" s="15">
        <v>2016</v>
      </c>
      <c r="I16" s="8"/>
    </row>
    <row r="17" spans="1:9" x14ac:dyDescent="0.15">
      <c r="A17" s="15">
        <v>3</v>
      </c>
      <c r="B17" s="15">
        <v>11</v>
      </c>
      <c r="C17" s="15">
        <v>3</v>
      </c>
      <c r="D17" s="8" t="s">
        <v>9</v>
      </c>
      <c r="E17" s="15" t="s">
        <v>10</v>
      </c>
      <c r="F17" s="15" t="s">
        <v>10</v>
      </c>
      <c r="G17" s="15" t="s">
        <v>10</v>
      </c>
      <c r="H17" s="15">
        <v>2023</v>
      </c>
      <c r="I17" s="8"/>
    </row>
    <row r="18" spans="1:9" x14ac:dyDescent="0.15">
      <c r="A18" s="15">
        <v>3</v>
      </c>
      <c r="B18" s="15">
        <v>12</v>
      </c>
      <c r="C18" s="15">
        <v>3</v>
      </c>
      <c r="D18" s="8" t="s">
        <v>19</v>
      </c>
      <c r="E18" s="15">
        <v>12.8</v>
      </c>
      <c r="F18" s="15" t="s">
        <v>12</v>
      </c>
      <c r="G18" s="15">
        <v>20</v>
      </c>
      <c r="H18" s="15">
        <v>2019</v>
      </c>
      <c r="I18" s="8"/>
    </row>
    <row r="19" spans="1:9" x14ac:dyDescent="0.15">
      <c r="A19" s="15">
        <v>3</v>
      </c>
      <c r="B19" s="15">
        <v>13</v>
      </c>
      <c r="C19" s="15">
        <v>4</v>
      </c>
      <c r="D19" s="8" t="s">
        <v>20</v>
      </c>
      <c r="E19" s="15">
        <v>11.8</v>
      </c>
      <c r="F19" s="15" t="s">
        <v>12</v>
      </c>
      <c r="G19" s="15">
        <v>200</v>
      </c>
      <c r="H19" s="15">
        <v>2015</v>
      </c>
      <c r="I19" s="8"/>
    </row>
    <row r="20" spans="1:9" x14ac:dyDescent="0.15">
      <c r="A20" s="15">
        <v>3</v>
      </c>
      <c r="B20" s="15">
        <v>14</v>
      </c>
      <c r="C20" s="15">
        <v>3</v>
      </c>
      <c r="D20" s="8" t="s">
        <v>18</v>
      </c>
      <c r="E20" s="15">
        <v>17.2</v>
      </c>
      <c r="F20" s="15" t="s">
        <v>12</v>
      </c>
      <c r="G20" s="15">
        <v>100</v>
      </c>
      <c r="H20" s="15">
        <v>2009</v>
      </c>
      <c r="I20" s="8"/>
    </row>
    <row r="21" spans="1:9" x14ac:dyDescent="0.15">
      <c r="A21" s="15">
        <v>3</v>
      </c>
      <c r="B21" s="15">
        <v>15</v>
      </c>
      <c r="C21" s="15">
        <v>4</v>
      </c>
      <c r="D21" s="8" t="s">
        <v>21</v>
      </c>
      <c r="E21" s="15">
        <v>2.1</v>
      </c>
      <c r="F21" s="15" t="s">
        <v>17</v>
      </c>
      <c r="G21" s="15">
        <v>90</v>
      </c>
      <c r="H21" s="15">
        <v>2000</v>
      </c>
      <c r="I21" s="8"/>
    </row>
    <row r="22" spans="1:9" x14ac:dyDescent="0.15">
      <c r="A22" s="15"/>
      <c r="B22" s="15"/>
      <c r="C22" s="15"/>
      <c r="D22" s="8"/>
      <c r="E22" s="15"/>
      <c r="F22" s="15"/>
      <c r="G22" s="15"/>
      <c r="H22" s="15"/>
      <c r="I22" s="8"/>
    </row>
    <row r="23" spans="1:9" x14ac:dyDescent="0.15">
      <c r="A23" s="15"/>
      <c r="B23" s="15"/>
      <c r="C23" s="15"/>
      <c r="D23" s="8"/>
      <c r="E23" s="15"/>
      <c r="F23" s="15"/>
      <c r="G23" s="15"/>
      <c r="H23" s="15"/>
      <c r="I23" s="8"/>
    </row>
    <row r="24" spans="1:9" x14ac:dyDescent="0.15">
      <c r="A24" s="15"/>
      <c r="B24" s="15"/>
      <c r="C24" s="15"/>
      <c r="D24" s="8"/>
      <c r="E24" s="15"/>
      <c r="F24" s="15"/>
      <c r="G24" s="15"/>
      <c r="H24" s="15"/>
      <c r="I24" s="8"/>
    </row>
    <row r="25" spans="1:9" x14ac:dyDescent="0.15">
      <c r="A25" s="15"/>
      <c r="B25" s="15"/>
      <c r="C25" s="15"/>
      <c r="D25" s="8"/>
      <c r="E25" s="15"/>
      <c r="F25" s="15"/>
      <c r="G25" s="15"/>
      <c r="H25" s="15"/>
      <c r="I25" s="8"/>
    </row>
    <row r="26" spans="1:9" x14ac:dyDescent="0.15">
      <c r="A26" s="15"/>
      <c r="B26" s="15"/>
      <c r="C26" s="15"/>
      <c r="D26" s="8"/>
      <c r="E26" s="15"/>
      <c r="F26" s="15"/>
      <c r="G26" s="15"/>
      <c r="H26" s="15"/>
      <c r="I26" s="8"/>
    </row>
    <row r="27" spans="1:9" x14ac:dyDescent="0.15">
      <c r="A27" s="15"/>
      <c r="B27" s="15"/>
      <c r="C27" s="15"/>
      <c r="D27" s="8"/>
      <c r="E27" s="15"/>
      <c r="F27" s="15"/>
      <c r="G27" s="15"/>
      <c r="H27" s="15"/>
      <c r="I27" s="8"/>
    </row>
    <row r="28" spans="1:9" x14ac:dyDescent="0.15">
      <c r="A28" s="15"/>
      <c r="B28" s="15"/>
      <c r="C28" s="15"/>
      <c r="D28" s="8"/>
      <c r="E28" s="15"/>
      <c r="F28" s="15"/>
      <c r="G28" s="15"/>
      <c r="H28" s="15"/>
      <c r="I28" s="8"/>
    </row>
    <row r="29" spans="1:9" x14ac:dyDescent="0.15">
      <c r="A29" s="15"/>
      <c r="B29" s="15"/>
      <c r="C29" s="15"/>
      <c r="D29" s="8"/>
      <c r="E29" s="15"/>
      <c r="F29" s="15"/>
      <c r="G29" s="15"/>
      <c r="H29" s="15"/>
      <c r="I29" s="8"/>
    </row>
    <row r="30" spans="1:9" x14ac:dyDescent="0.15">
      <c r="A30" s="15"/>
      <c r="B30" s="15"/>
      <c r="C30" s="15"/>
      <c r="D30" s="8"/>
      <c r="E30" s="15"/>
      <c r="F30" s="15"/>
      <c r="G30" s="15"/>
      <c r="H30" s="15"/>
      <c r="I30" s="8"/>
    </row>
    <row r="31" spans="1:9" x14ac:dyDescent="0.15">
      <c r="A31" s="15"/>
      <c r="B31" s="15"/>
      <c r="C31" s="15"/>
      <c r="D31" s="8"/>
      <c r="E31" s="15"/>
      <c r="F31" s="15"/>
      <c r="G31" s="15"/>
      <c r="H31" s="15"/>
      <c r="I31" s="8"/>
    </row>
    <row r="32" spans="1:9" x14ac:dyDescent="0.15">
      <c r="A32" s="15"/>
      <c r="B32" s="15"/>
      <c r="C32" s="15"/>
      <c r="D32" s="8"/>
      <c r="E32" s="15"/>
      <c r="F32" s="15"/>
      <c r="G32" s="15"/>
      <c r="H32" s="15"/>
      <c r="I32" s="8"/>
    </row>
    <row r="33" spans="1:9" x14ac:dyDescent="0.15">
      <c r="A33" s="15"/>
      <c r="B33" s="15"/>
      <c r="C33" s="15"/>
      <c r="D33" s="8"/>
      <c r="E33" s="15"/>
      <c r="F33" s="15"/>
      <c r="G33" s="15"/>
      <c r="H33" s="15"/>
      <c r="I33" s="8"/>
    </row>
    <row r="34" spans="1:9" x14ac:dyDescent="0.15">
      <c r="A34" s="15"/>
      <c r="B34" s="15"/>
      <c r="C34" s="15"/>
      <c r="D34" s="8"/>
      <c r="E34" s="15"/>
      <c r="F34" s="15"/>
      <c r="G34" s="15"/>
      <c r="H34" s="15"/>
      <c r="I34" s="8"/>
    </row>
    <row r="35" spans="1:9" x14ac:dyDescent="0.15">
      <c r="A35" s="15"/>
      <c r="B35" s="15"/>
      <c r="C35" s="15"/>
      <c r="D35" s="8"/>
      <c r="E35" s="15"/>
      <c r="F35" s="15"/>
      <c r="G35" s="15"/>
      <c r="H35" s="15"/>
      <c r="I35" s="8"/>
    </row>
    <row r="36" spans="1:9" x14ac:dyDescent="0.15">
      <c r="A36" s="15"/>
      <c r="B36" s="15"/>
      <c r="C36" s="15"/>
      <c r="D36" s="8"/>
      <c r="E36" s="15"/>
      <c r="F36" s="15"/>
      <c r="G36" s="15"/>
      <c r="H36" s="15"/>
      <c r="I36" s="8"/>
    </row>
    <row r="37" spans="1:9" x14ac:dyDescent="0.15">
      <c r="A37" s="15"/>
      <c r="B37" s="15"/>
      <c r="C37" s="15"/>
      <c r="D37" s="8"/>
      <c r="E37" s="15"/>
      <c r="F37" s="15"/>
      <c r="G37" s="15"/>
      <c r="H37" s="15"/>
      <c r="I37" s="8"/>
    </row>
    <row r="38" spans="1:9" x14ac:dyDescent="0.15">
      <c r="A38" s="15"/>
      <c r="B38" s="15"/>
      <c r="C38" s="15"/>
      <c r="D38" s="8"/>
      <c r="E38" s="15"/>
      <c r="F38" s="15"/>
      <c r="G38" s="15"/>
      <c r="H38" s="15"/>
      <c r="I38" s="8"/>
    </row>
    <row r="39" spans="1:9" x14ac:dyDescent="0.15">
      <c r="A39" s="42" t="s">
        <v>53</v>
      </c>
      <c r="B39" s="42"/>
      <c r="C39" s="42"/>
      <c r="D39" s="42"/>
      <c r="E39" s="42"/>
      <c r="F39" s="42"/>
      <c r="G39" s="42"/>
      <c r="H39" s="42"/>
      <c r="I39" s="42"/>
    </row>
  </sheetData>
  <mergeCells count="3">
    <mergeCell ref="A2:I2"/>
    <mergeCell ref="G4:I4"/>
    <mergeCell ref="A39:I39"/>
  </mergeCells>
  <phoneticPr fontId="1"/>
  <printOptions horizontalCentered="1"/>
  <pageMargins left="0.39370078740157483" right="0.39370078740157483" top="0.74803149606299213" bottom="0.74803149606299213" header="0.31496062992125984" footer="0.31496062992125984"/>
  <pageSetup paperSize="9" scale="77" orientation="portrait" r:id="rId1"/>
  <headerFooter>
    <oddHeader>&amp;R&amp;"ＭＳ Ｐ明朝,標準"機２Ａ</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B24"/>
  <sheetViews>
    <sheetView view="pageBreakPreview" zoomScaleNormal="100" zoomScaleSheetLayoutView="100" workbookViewId="0">
      <selection activeCell="C6" sqref="C6"/>
    </sheetView>
  </sheetViews>
  <sheetFormatPr defaultColWidth="9" defaultRowHeight="13.5" x14ac:dyDescent="0.15"/>
  <cols>
    <col min="1" max="1" width="14.625" style="10" customWidth="1"/>
    <col min="2" max="2" width="22" style="1" customWidth="1"/>
    <col min="3" max="6" width="16.5" style="1" customWidth="1"/>
    <col min="7" max="7" width="11.5" style="1" customWidth="1"/>
    <col min="8" max="8" width="14" style="1" customWidth="1"/>
    <col min="9" max="9" width="13.5" style="1" customWidth="1"/>
    <col min="10" max="10" width="2.625" style="1" customWidth="1"/>
    <col min="11" max="11" width="10.75" style="1" customWidth="1"/>
    <col min="12" max="12" width="2.125" style="1" customWidth="1"/>
    <col min="13" max="13" width="2.75" style="1" customWidth="1"/>
    <col min="14" max="14" width="8.5" style="1" customWidth="1"/>
    <col min="15" max="15" width="4.375" style="1" customWidth="1"/>
    <col min="16" max="16" width="2.875" style="1" customWidth="1"/>
    <col min="17" max="17" width="9.25" style="1" customWidth="1"/>
    <col min="18" max="18" width="1.75" style="1" customWidth="1"/>
    <col min="19" max="21" width="3.125" style="1" customWidth="1"/>
    <col min="22" max="22" width="3.875" style="1" customWidth="1"/>
    <col min="23" max="25" width="3.75" style="1" customWidth="1"/>
    <col min="26" max="47" width="3.125" style="1" customWidth="1"/>
    <col min="48" max="16384" width="9" style="1"/>
  </cols>
  <sheetData>
    <row r="1" spans="1:28" ht="17.25" x14ac:dyDescent="0.15">
      <c r="A1" s="9" t="s">
        <v>1</v>
      </c>
      <c r="B1" s="10"/>
      <c r="C1" s="10"/>
      <c r="D1" s="10"/>
      <c r="E1" s="10"/>
      <c r="F1" s="10"/>
      <c r="G1" s="10"/>
      <c r="H1" s="11" t="s">
        <v>47</v>
      </c>
      <c r="I1" s="13" t="s">
        <v>55</v>
      </c>
      <c r="J1" s="10"/>
      <c r="K1" s="10"/>
      <c r="L1" s="10"/>
      <c r="M1" s="10"/>
      <c r="N1" s="10"/>
      <c r="O1" s="10"/>
      <c r="P1" s="10"/>
      <c r="Q1" s="10"/>
      <c r="R1" s="10"/>
      <c r="S1" s="10"/>
      <c r="T1" s="10"/>
      <c r="U1" s="10"/>
      <c r="V1" s="10"/>
      <c r="W1" s="10"/>
      <c r="X1" s="10"/>
      <c r="Y1" s="10"/>
      <c r="Z1" s="10"/>
      <c r="AA1" s="10"/>
      <c r="AB1" s="10"/>
    </row>
    <row r="2" spans="1:28" ht="21" x14ac:dyDescent="0.15">
      <c r="A2" s="38" t="s">
        <v>54</v>
      </c>
      <c r="B2" s="38"/>
      <c r="C2" s="38"/>
      <c r="D2" s="38"/>
      <c r="E2" s="38"/>
      <c r="F2" s="38"/>
      <c r="G2" s="24"/>
      <c r="H2" s="11" t="s">
        <v>48</v>
      </c>
      <c r="I2" s="25" t="s">
        <v>46</v>
      </c>
      <c r="J2" s="24"/>
      <c r="K2" s="24"/>
      <c r="L2" s="24"/>
      <c r="M2" s="24"/>
      <c r="N2" s="24"/>
      <c r="O2" s="24"/>
      <c r="P2" s="24"/>
      <c r="Q2" s="24"/>
      <c r="R2" s="24"/>
      <c r="S2" s="24"/>
      <c r="T2" s="24"/>
      <c r="U2" s="24"/>
      <c r="V2" s="24"/>
      <c r="W2" s="24"/>
      <c r="X2" s="24"/>
      <c r="Y2" s="24"/>
      <c r="Z2" s="24"/>
      <c r="AA2" s="24"/>
      <c r="AB2" s="24"/>
    </row>
    <row r="3" spans="1:28" ht="21" x14ac:dyDescent="0.15">
      <c r="A3" s="14"/>
      <c r="B3" s="10"/>
      <c r="C3" s="10"/>
      <c r="D3" s="10"/>
      <c r="E3" s="10"/>
      <c r="F3" s="10"/>
      <c r="G3" s="10"/>
      <c r="H3" s="12" t="s">
        <v>49</v>
      </c>
      <c r="I3" s="23" t="s">
        <v>56</v>
      </c>
      <c r="J3" s="10"/>
      <c r="K3" s="10"/>
      <c r="L3" s="10"/>
      <c r="M3" s="10"/>
      <c r="N3" s="10"/>
      <c r="O3" s="10"/>
      <c r="P3" s="10"/>
      <c r="Q3" s="10"/>
      <c r="R3" s="10"/>
      <c r="S3" s="10"/>
      <c r="T3" s="10"/>
      <c r="U3" s="10"/>
      <c r="V3" s="10"/>
      <c r="W3" s="10"/>
      <c r="X3" s="10"/>
      <c r="Y3" s="10"/>
      <c r="Z3" s="10"/>
      <c r="AA3" s="10"/>
      <c r="AB3" s="10"/>
    </row>
    <row r="4" spans="1:28" x14ac:dyDescent="0.15">
      <c r="B4" s="10"/>
      <c r="C4" s="10"/>
      <c r="D4" s="10"/>
      <c r="E4" s="10"/>
      <c r="F4" s="10"/>
      <c r="G4" s="10"/>
      <c r="H4" s="10"/>
      <c r="I4" s="10"/>
      <c r="J4" s="10"/>
      <c r="K4" s="10"/>
      <c r="L4" s="10"/>
      <c r="M4" s="10"/>
      <c r="N4" s="10"/>
      <c r="O4" s="10"/>
      <c r="P4" s="10"/>
      <c r="Q4" s="10"/>
      <c r="R4" s="10"/>
      <c r="S4" s="10"/>
      <c r="T4" s="10"/>
      <c r="U4" s="10"/>
      <c r="V4" s="10"/>
      <c r="W4" s="10"/>
      <c r="X4" s="10"/>
      <c r="Y4" s="10"/>
      <c r="Z4" s="10"/>
      <c r="AA4" s="10"/>
      <c r="AB4" s="10"/>
    </row>
    <row r="5" spans="1:28" ht="24" customHeight="1" x14ac:dyDescent="0.15">
      <c r="A5" s="46" t="s">
        <v>38</v>
      </c>
      <c r="B5" s="47"/>
      <c r="C5" s="26" t="s">
        <v>42</v>
      </c>
      <c r="D5" s="26" t="s">
        <v>43</v>
      </c>
      <c r="E5" s="26" t="s">
        <v>44</v>
      </c>
      <c r="F5" s="26" t="s">
        <v>45</v>
      </c>
    </row>
    <row r="6" spans="1:28" x14ac:dyDescent="0.15">
      <c r="A6" s="27" t="s">
        <v>39</v>
      </c>
      <c r="B6" s="12" t="s">
        <v>30</v>
      </c>
      <c r="C6" s="28">
        <f ca="1">SUMPRODUCT((INDIRECT($I$1&amp;"!A"&amp;$I$2&amp;":A"&amp;$I$3)=1)*1,(INDIRECT($I$1&amp;"!C"&amp;$I$2&amp;":C"&amp;$I$3)=1)*1)</f>
        <v>0</v>
      </c>
      <c r="D6" s="28">
        <f ca="1">SUMPRODUCT((INDIRECT($I$1&amp;"!A"&amp;$I$2&amp;":A"&amp;$I$3)=1)*1,(INDIRECT($I$1&amp;"!C"&amp;$I$2&amp;":C"&amp;$I$3)=2)*1)</f>
        <v>0</v>
      </c>
      <c r="E6" s="28">
        <f ca="1">SUMPRODUCT((INDIRECT($I$1&amp;"!A"&amp;$I$2&amp;":A"&amp;$I$3)=1)*1,(INDIRECT($I$1&amp;"!C"&amp;$I$2&amp;":C"&amp;$I$3)=3)*1)</f>
        <v>0</v>
      </c>
      <c r="F6" s="28">
        <f ca="1">SUMPRODUCT((INDIRECT($I$1&amp;"!A"&amp;$I$2&amp;":A"&amp;$I$3)=1)*1,(INDIRECT($I$1&amp;"!C"&amp;$I$2&amp;":C"&amp;$I$3)=4)*1)</f>
        <v>0</v>
      </c>
    </row>
    <row r="7" spans="1:28" x14ac:dyDescent="0.15">
      <c r="A7" s="29" t="s">
        <v>32</v>
      </c>
      <c r="B7" s="12" t="s">
        <v>33</v>
      </c>
      <c r="C7" s="30">
        <f ca="1">SUMPRODUCT(ISNUMBER(INDIRECT($I$1&amp;"!E"&amp;$I$2&amp;":E"&amp;$I$3))*1,(INDIRECT($I$1&amp;"!A"&amp;$I$2&amp;":A"&amp;$I$3)=1)*1,(INDIRECT($I$1&amp;"!C"&amp;$I$2&amp;":C"&amp;$I$3)=1)*1,(INDIRECT($I$1&amp;"!E"&amp;$I$2&amp;":E"&amp;$I$3)))</f>
        <v>0</v>
      </c>
      <c r="D7" s="30">
        <f ca="1">SUMPRODUCT(ISNUMBER(INDIRECT($I$1&amp;"!E"&amp;$I$2&amp;":E"&amp;$I$3))*1,(INDIRECT($I$1&amp;"!A"&amp;$I$2&amp;":A"&amp;$I$3)=1)*1,(INDIRECT($I$1&amp;"!C"&amp;$I$2&amp;":C"&amp;$I$3)=2)*1,(INDIRECT($I$1&amp;"!E"&amp;$I$2&amp;":E"&amp;$I$3)))</f>
        <v>0</v>
      </c>
      <c r="E7" s="30">
        <f ca="1">SUMPRODUCT(ISNUMBER(INDIRECT($I$1&amp;"!E"&amp;$I$2&amp;":E"&amp;$I$3))*1,(INDIRECT($I$1&amp;"!A"&amp;$I$2&amp;":A"&amp;$I$3)=1)*1,(INDIRECT($I$1&amp;"!C"&amp;$I$2&amp;":C"&amp;$I$3)=3)*1,(INDIRECT($I$1&amp;"!E"&amp;$I$2&amp;":E"&amp;$I$3)))</f>
        <v>0</v>
      </c>
      <c r="F7" s="30">
        <f ca="1">SUMPRODUCT(ISNUMBER(INDIRECT($I$1&amp;"!E"&amp;$I$2&amp;":E"&amp;$I$3))*1,(INDIRECT($I$1&amp;"!A"&amp;$I$2&amp;":A"&amp;$I$3)=1)*1,(INDIRECT($I$1&amp;"!C"&amp;$I$2&amp;":C"&amp;$I$3)=4)*1,(INDIRECT($I$1&amp;"!E"&amp;$I$2&amp;":E"&amp;$I$3)))</f>
        <v>0</v>
      </c>
    </row>
    <row r="8" spans="1:28" x14ac:dyDescent="0.15">
      <c r="A8" s="29"/>
      <c r="B8" s="12" t="s">
        <v>31</v>
      </c>
      <c r="C8" s="31" t="str">
        <f t="array" aca="1" ref="C8" ca="1">IF(MAX(IF((INDIRECT($I$1&amp;"!A"&amp;$I$2&amp;":A"&amp;$I$3)=1)*(INDIRECT($I$1&amp;"!C"&amp;$I$2&amp;":C"&amp;$I$3)=1),(INDIRECT($I$1&amp;"!E"&amp;$I$2&amp;":E"&amp;$I$3)),0))=0,"-",MAX(IF((INDIRECT($I$1&amp;"!A"&amp;$I$2&amp;":A"&amp;$I$3)=1)*(INDIRECT($I$1&amp;"!C"&amp;$I$2&amp;":C"&amp;$I$3)=1),(INDIRECT($I$1&amp;"!E"&amp;$I$2&amp;":E"&amp;$I$3)),0)))</f>
        <v>-</v>
      </c>
      <c r="D8" s="31" t="str">
        <f t="array" aca="1" ref="D8" ca="1">IF(MAX(IF((INDIRECT($I$1&amp;"!A"&amp;$I$2&amp;":A"&amp;$I$3)=1)*(INDIRECT($I$1&amp;"!C"&amp;$I$2&amp;":C"&amp;$I$3)=2),(INDIRECT($I$1&amp;"!E"&amp;$I$2&amp;":E"&amp;$I$3)),0))=0,"-",MAX(IF((INDIRECT($I$1&amp;"!A"&amp;$I$2&amp;":A"&amp;$I$3)=1)*(INDIRECT($I$1&amp;"!C"&amp;$I$2&amp;":C"&amp;$I$3)=2),(INDIRECT($I$1&amp;"!E"&amp;$I$2&amp;":E"&amp;$I$3)),0)))</f>
        <v>-</v>
      </c>
      <c r="E8" s="31" t="str">
        <f t="array" aca="1" ref="E8" ca="1">IF(MAX(IF((INDIRECT($I$1&amp;"!A"&amp;$I$2&amp;":A"&amp;$I$3)=1)*(INDIRECT($I$1&amp;"!C"&amp;$I$2&amp;":C"&amp;$I$3)=3),(INDIRECT($I$1&amp;"!E"&amp;$I$2&amp;":E"&amp;$I$3)),0))=0,"-",MAX(IF((INDIRECT($I$1&amp;"!A"&amp;$I$2&amp;":A"&amp;$I$3)=1)*(INDIRECT($I$1&amp;"!C"&amp;$I$2&amp;":C"&amp;$I$3)=3),(INDIRECT($I$1&amp;"!E"&amp;$I$2&amp;":E"&amp;$I$3)),0)))</f>
        <v>-</v>
      </c>
      <c r="F8" s="31" t="str">
        <f t="array" aca="1" ref="F8" ca="1">IF(MAX(IF((INDIRECT($I$1&amp;"!A"&amp;$I$2&amp;":A"&amp;$I$3)=1)*(INDIRECT($I$1&amp;"!C"&amp;$I$2&amp;":C"&amp;$I$3)=4),(INDIRECT($I$1&amp;"!E"&amp;$I$2&amp;":E"&amp;$I$3)),0))=0,"-",MAX(IF((INDIRECT($I$1&amp;"!A"&amp;$I$2&amp;":A"&amp;$I$3)=1)*(INDIRECT($I$1&amp;"!C"&amp;$I$2&amp;":C"&amp;$I$3)=4),(INDIRECT($I$1&amp;"!E"&amp;$I$2&amp;":E"&amp;$I$3)),0)))</f>
        <v>-</v>
      </c>
    </row>
    <row r="9" spans="1:28" x14ac:dyDescent="0.15">
      <c r="A9" s="29"/>
      <c r="B9" s="12" t="s">
        <v>34</v>
      </c>
      <c r="C9" s="32" t="str">
        <f ca="1">IFERROR((C7/(C6-C10)),"-")</f>
        <v>-</v>
      </c>
      <c r="D9" s="32" t="str">
        <f ca="1">IFERROR((D7/(D6-D10)),"-")</f>
        <v>-</v>
      </c>
      <c r="E9" s="32" t="str">
        <f ca="1">IFERROR((E7/(E6-E10)),"-")</f>
        <v>-</v>
      </c>
      <c r="F9" s="32" t="str">
        <f ca="1">IFERROR((F7/(F6-F10)),"-")</f>
        <v>-</v>
      </c>
    </row>
    <row r="10" spans="1:28" x14ac:dyDescent="0.15">
      <c r="A10" s="33"/>
      <c r="B10" s="12" t="s">
        <v>35</v>
      </c>
      <c r="C10" s="28">
        <f ca="1">SUMPRODUCT(NOT(ISNUMBER(INDIRECT($I$1&amp;"!E"&amp;$I$2&amp;":E"&amp;$I$3)))*1,(INDIRECT($I$1&amp;"!A"&amp;$I$2&amp;":A"&amp;$I$3)=1)*1,(INDIRECT($I$1&amp;"!C"&amp;$I$2&amp;":C"&amp;$I$3)=1)*1)</f>
        <v>0</v>
      </c>
      <c r="D10" s="28">
        <f ca="1">SUMPRODUCT(NOT(ISNUMBER(INDIRECT($I$1&amp;"!E"&amp;$I$2&amp;":E"&amp;$I$3)))*1,(INDIRECT($I$1&amp;"!A"&amp;$I$2&amp;":A"&amp;$I$3)=1)*1,(INDIRECT($I$1&amp;"!C"&amp;$I$2&amp;":C"&amp;$I$3)=2)*1)</f>
        <v>0</v>
      </c>
      <c r="E10" s="28">
        <f ca="1">SUMPRODUCT(NOT(ISNUMBER(INDIRECT($I$1&amp;"!E"&amp;$I$2&amp;":E"&amp;$I$3)))*1,(INDIRECT($I$1&amp;"!A"&amp;$I$2&amp;":A"&amp;$I$3)=1)*1,(INDIRECT($I$1&amp;"!C"&amp;$I$2&amp;":C"&amp;$I$3)=3)*1)</f>
        <v>0</v>
      </c>
      <c r="F10" s="28">
        <f ca="1">SUMPRODUCT(NOT(ISNUMBER(INDIRECT($I$1&amp;"!E"&amp;$I$2&amp;":E"&amp;$I$3)))*1,(INDIRECT($I$1&amp;"!A"&amp;$I$2&amp;":A"&amp;$I$3)=1)*1,(INDIRECT($I$1&amp;"!C"&amp;$I$2&amp;":C"&amp;$I$3)=4)*1)</f>
        <v>0</v>
      </c>
    </row>
    <row r="11" spans="1:28" x14ac:dyDescent="0.15">
      <c r="A11" s="27" t="s">
        <v>41</v>
      </c>
      <c r="B11" s="12" t="s">
        <v>30</v>
      </c>
      <c r="C11" s="28">
        <f ca="1">SUMPRODUCT((INDIRECT($I$1&amp;"!A"&amp;$I$2&amp;":A"&amp;$I$3)=2)*1,(INDIRECT($I$1&amp;"!C"&amp;$I$2&amp;":C"&amp;$I$3)=1)*1)</f>
        <v>0</v>
      </c>
      <c r="D11" s="28">
        <f ca="1">SUMPRODUCT((INDIRECT($I$1&amp;"!A"&amp;$I$2&amp;":A"&amp;$I$3)=2)*1,(INDIRECT($I$1&amp;"!C"&amp;$I$2&amp;":C"&amp;$I$3)=2)*1)</f>
        <v>0</v>
      </c>
      <c r="E11" s="28">
        <f ca="1">SUMPRODUCT((INDIRECT($I$1&amp;"!A"&amp;$I$2&amp;":A"&amp;$I$3)=2)*1,(INDIRECT($I$1&amp;"!C"&amp;$I$2&amp;":C"&amp;$I$3)=3)*1)</f>
        <v>0</v>
      </c>
      <c r="F11" s="28">
        <f ca="1">SUMPRODUCT((INDIRECT($I$1&amp;"!A"&amp;$I$2&amp;":A"&amp;$I$3)=2)*1,(INDIRECT($I$1&amp;"!C"&amp;$I$2&amp;":C"&amp;$I$3)=4)*1)</f>
        <v>0</v>
      </c>
    </row>
    <row r="12" spans="1:28" x14ac:dyDescent="0.15">
      <c r="A12" s="29" t="s">
        <v>36</v>
      </c>
      <c r="B12" s="12" t="s">
        <v>33</v>
      </c>
      <c r="C12" s="30">
        <f ca="1">SUMPRODUCT(ISNUMBER(INDIRECT($I$1&amp;"!E"&amp;$I$2&amp;":E"&amp;$I$3))*1,(INDIRECT($I$1&amp;"!A"&amp;$I$2&amp;":A"&amp;$I$3)=2)*1,(INDIRECT($I$1&amp;"!C"&amp;$I$2&amp;":C"&amp;$I$3)=1)*1,(INDIRECT($I$1&amp;"!E"&amp;$I$2&amp;":E"&amp;$I$3)))</f>
        <v>0</v>
      </c>
      <c r="D12" s="30">
        <f ca="1">SUMPRODUCT(ISNUMBER(INDIRECT($I$1&amp;"!E"&amp;$I$2&amp;":E"&amp;$I$3))*1,(INDIRECT($I$1&amp;"!A"&amp;$I$2&amp;":A"&amp;$I$3)=2)*1,(INDIRECT($I$1&amp;"!C"&amp;$I$2&amp;":C"&amp;$I$3)=2)*1,(INDIRECT($I$1&amp;"!E"&amp;$I$2&amp;":E"&amp;$I$3)))</f>
        <v>0</v>
      </c>
      <c r="E12" s="30">
        <f ca="1">SUMPRODUCT(ISNUMBER(INDIRECT($I$1&amp;"!E"&amp;$I$2&amp;":E"&amp;$I$3))*1,(INDIRECT($I$1&amp;"!A"&amp;$I$2&amp;":A"&amp;$I$3)=2)*1,(INDIRECT($I$1&amp;"!C"&amp;$I$2&amp;":C"&amp;$I$3)=3)*1,(INDIRECT($I$1&amp;"!E"&amp;$I$2&amp;":E"&amp;$I$3)))</f>
        <v>0</v>
      </c>
      <c r="F12" s="30">
        <f ca="1">SUMPRODUCT(ISNUMBER(INDIRECT($I$1&amp;"!E"&amp;$I$2&amp;":E"&amp;$I$3))*1,(INDIRECT($I$1&amp;"!A"&amp;$I$2&amp;":A"&amp;$I$3)=2)*1,(INDIRECT($I$1&amp;"!C"&amp;$I$2&amp;":C"&amp;$I$3)=4)*1,(INDIRECT($I$1&amp;"!E"&amp;$I$2&amp;":E"&amp;$I$3)))</f>
        <v>0</v>
      </c>
    </row>
    <row r="13" spans="1:28" x14ac:dyDescent="0.15">
      <c r="A13" s="29"/>
      <c r="B13" s="12" t="s">
        <v>31</v>
      </c>
      <c r="C13" s="31" t="str">
        <f t="array" aca="1" ref="C13" ca="1">IF(MAX(IF((INDIRECT($I$1&amp;"!A"&amp;$I$2&amp;":A"&amp;$I$3)=2)*(INDIRECT($I$1&amp;"!C"&amp;$I$2&amp;":C"&amp;$I$3)=1),(INDIRECT($I$1&amp;"!E"&amp;$I$2&amp;":E"&amp;$I$3)),0))=0,"-",MAX(IF((INDIRECT($I$1&amp;"!A"&amp;$I$2&amp;":A"&amp;$I$3)=2)*(INDIRECT($I$1&amp;"!C"&amp;$I$2&amp;":C"&amp;$I$3)=1),(INDIRECT($I$1&amp;"!E"&amp;$I$2&amp;":E"&amp;$I$3)),0)))</f>
        <v>-</v>
      </c>
      <c r="D13" s="31" t="str">
        <f t="array" aca="1" ref="D13" ca="1">IF(MAX(IF((INDIRECT($I$1&amp;"!A"&amp;$I$2&amp;":A"&amp;$I$3)=2)*(INDIRECT($I$1&amp;"!C"&amp;$I$2&amp;":C"&amp;$I$3)=2),(INDIRECT($I$1&amp;"!E"&amp;$I$2&amp;":E"&amp;$I$3)),0))=0,"-",MAX(IF((INDIRECT($I$1&amp;"!A"&amp;$I$2&amp;":A"&amp;$I$3)=2)*(INDIRECT($I$1&amp;"!C"&amp;$I$2&amp;":C"&amp;$I$3)=2),(INDIRECT($I$1&amp;"!E"&amp;$I$2&amp;":E"&amp;$I$3)),0)))</f>
        <v>-</v>
      </c>
      <c r="E13" s="31" t="str">
        <f t="array" aca="1" ref="E13" ca="1">IF(MAX(IF((INDIRECT($I$1&amp;"!A"&amp;$I$2&amp;":A"&amp;$I$3)=2)*(INDIRECT($I$1&amp;"!C"&amp;$I$2&amp;":C"&amp;$I$3)=3),(INDIRECT($I$1&amp;"!E"&amp;$I$2&amp;":E"&amp;$I$3)),0))=0,"-",MAX(IF((INDIRECT($I$1&amp;"!A"&amp;$I$2&amp;":A"&amp;$I$3)=2)*(INDIRECT($I$1&amp;"!C"&amp;$I$2&amp;":C"&amp;$I$3)=3),(INDIRECT($I$1&amp;"!E"&amp;$I$2&amp;":E"&amp;$I$3)),0)))</f>
        <v>-</v>
      </c>
      <c r="F13" s="31" t="str">
        <f t="array" aca="1" ref="F13" ca="1">IF(MAX(IF((INDIRECT($I$1&amp;"!A"&amp;$I$2&amp;":A"&amp;$I$3)=2)*(INDIRECT($I$1&amp;"!C"&amp;$I$2&amp;":C"&amp;$I$3)=4),(INDIRECT($I$1&amp;"!E"&amp;$I$2&amp;":E"&amp;$I$3)),0))=0,"-",MAX(IF((INDIRECT($I$1&amp;"!A"&amp;$I$2&amp;":A"&amp;$I$3)=2)*(INDIRECT($I$1&amp;"!C"&amp;$I$2&amp;":C"&amp;$I$3)=4),(INDIRECT($I$1&amp;"!E"&amp;$I$2&amp;":E"&amp;$I$3)),0)))</f>
        <v>-</v>
      </c>
    </row>
    <row r="14" spans="1:28" x14ac:dyDescent="0.15">
      <c r="A14" s="29"/>
      <c r="B14" s="12" t="s">
        <v>34</v>
      </c>
      <c r="C14" s="32" t="str">
        <f ca="1">IFERROR((C12/(C11-C15)),"-")</f>
        <v>-</v>
      </c>
      <c r="D14" s="32" t="str">
        <f ca="1">IFERROR((D12/(D11-D15)),"-")</f>
        <v>-</v>
      </c>
      <c r="E14" s="32" t="str">
        <f ca="1">IFERROR((E12/(E11-E15)),"-")</f>
        <v>-</v>
      </c>
      <c r="F14" s="32" t="str">
        <f ca="1">IFERROR((F12/(F11-F15)),"-")</f>
        <v>-</v>
      </c>
    </row>
    <row r="15" spans="1:28" x14ac:dyDescent="0.15">
      <c r="A15" s="33"/>
      <c r="B15" s="12" t="s">
        <v>35</v>
      </c>
      <c r="C15" s="28">
        <f ca="1">SUMPRODUCT(NOT(ISNUMBER(INDIRECT($I$1&amp;"!E"&amp;$I$2&amp;":E"&amp;$I$3)))*1,(INDIRECT($I$1&amp;"!A"&amp;$I$2&amp;":A"&amp;$I$3)=2)*1,(INDIRECT($I$1&amp;"!C"&amp;$I$2&amp;":C"&amp;$I$3)=1)*1)</f>
        <v>0</v>
      </c>
      <c r="D15" s="28">
        <f ca="1">SUMPRODUCT(NOT(ISNUMBER(INDIRECT($I$1&amp;"!E"&amp;$I$2&amp;":E"&amp;$I$3)))*1,(INDIRECT($I$1&amp;"!A"&amp;$I$2&amp;":A"&amp;$I$3)=2)*1,(INDIRECT($I$1&amp;"!C"&amp;$I$2&amp;":C"&amp;$I$3)=2)*1)</f>
        <v>0</v>
      </c>
      <c r="E15" s="28">
        <f ca="1">SUMPRODUCT(NOT(ISNUMBER(INDIRECT($I$1&amp;"!E"&amp;$I$2&amp;":E"&amp;$I$3)))*1,(INDIRECT($I$1&amp;"!A"&amp;$I$2&amp;":A"&amp;$I$3)=2)*1,(INDIRECT($I$1&amp;"!C"&amp;$I$2&amp;":C"&amp;$I$3)=3)*1)</f>
        <v>0</v>
      </c>
      <c r="F15" s="28">
        <f ca="1">SUMPRODUCT(NOT(ISNUMBER(INDIRECT($I$1&amp;"!E"&amp;$I$2&amp;":E"&amp;$I$3)))*1,(INDIRECT($I$1&amp;"!A"&amp;$I$2&amp;":A"&amp;$I$3)=2)*1,(INDIRECT($I$1&amp;"!C"&amp;$I$2&amp;":C"&amp;$I$3)=4)*1)</f>
        <v>0</v>
      </c>
      <c r="H15" s="22"/>
    </row>
    <row r="16" spans="1:28" x14ac:dyDescent="0.15">
      <c r="A16" s="27" t="s">
        <v>40</v>
      </c>
      <c r="B16" s="12" t="s">
        <v>30</v>
      </c>
      <c r="C16" s="28">
        <f ca="1">SUMPRODUCT((INDIRECT($I$1&amp;"!A"&amp;$I$2&amp;":A"&amp;$I$3)=3)*1,(INDIRECT($I$1&amp;"!C"&amp;$I$2&amp;":C"&amp;$I$3)=1)*1)</f>
        <v>0</v>
      </c>
      <c r="D16" s="28">
        <f ca="1">SUMPRODUCT((INDIRECT($I$1&amp;"!A"&amp;$I$2&amp;":A"&amp;$I$3)=3)*1,(INDIRECT($I$1&amp;"!C"&amp;$I$2&amp;":C"&amp;$I$3)=2)*1)</f>
        <v>0</v>
      </c>
      <c r="E16" s="28">
        <f ca="1">SUMPRODUCT((INDIRECT($I$1&amp;"!A"&amp;$I$2&amp;":A"&amp;$I$3)=3)*1,(INDIRECT($I$1&amp;"!C"&amp;$I$2&amp;":C"&amp;$I$3)=3)*1)</f>
        <v>0</v>
      </c>
      <c r="F16" s="28">
        <f ca="1">SUMPRODUCT((INDIRECT($I$1&amp;"!A"&amp;$I$2&amp;":A"&amp;$I$3)=3)*1,(INDIRECT($I$1&amp;"!C"&amp;$I$2&amp;":C"&amp;$I$3)=4)*1)</f>
        <v>0</v>
      </c>
    </row>
    <row r="17" spans="1:16" x14ac:dyDescent="0.15">
      <c r="A17" s="29" t="s">
        <v>37</v>
      </c>
      <c r="B17" s="12" t="s">
        <v>33</v>
      </c>
      <c r="C17" s="30">
        <f ca="1">SUMPRODUCT(ISNUMBER(INDIRECT($I$1&amp;"!E"&amp;$I$2&amp;":E"&amp;$I$3))*1,(INDIRECT($I$1&amp;"!A"&amp;$I$2&amp;":A"&amp;$I$3)=3)*1,(INDIRECT($I$1&amp;"!C"&amp;$I$2&amp;":C"&amp;$I$3)=1)*1,(INDIRECT($I$1&amp;"!E"&amp;$I$2&amp;":E"&amp;$I$3)))</f>
        <v>0</v>
      </c>
      <c r="D17" s="30">
        <f ca="1">SUMPRODUCT(ISNUMBER(INDIRECT($I$1&amp;"!E"&amp;$I$2&amp;":E"&amp;$I$3))*1,(INDIRECT($I$1&amp;"!A"&amp;$I$2&amp;":A"&amp;$I$3)=3)*1,(INDIRECT($I$1&amp;"!C"&amp;$I$2&amp;":C"&amp;$I$3)=2)*1,(INDIRECT($I$1&amp;"!E"&amp;$I$2&amp;":E"&amp;$I$3)))</f>
        <v>0</v>
      </c>
      <c r="E17" s="30">
        <f ca="1">SUMPRODUCT(ISNUMBER(INDIRECT($I$1&amp;"!E"&amp;$I$2&amp;":E"&amp;$I$3))*1,(INDIRECT($I$1&amp;"!A"&amp;$I$2&amp;":A"&amp;$I$3)=3)*1,(INDIRECT($I$1&amp;"!C"&amp;$I$2&amp;":C"&amp;$I$3)=3)*1,(INDIRECT($I$1&amp;"!E"&amp;$I$2&amp;":E"&amp;$I$3)))</f>
        <v>0</v>
      </c>
      <c r="F17" s="30">
        <f ca="1">SUMPRODUCT(ISNUMBER(INDIRECT($I$1&amp;"!E"&amp;$I$2&amp;":E"&amp;$I$3))*1,(INDIRECT($I$1&amp;"!A"&amp;$I$2&amp;":A"&amp;$I$3)=3)*1,(INDIRECT($I$1&amp;"!C"&amp;$I$2&amp;":C"&amp;$I$3)=4)*1,(INDIRECT($I$1&amp;"!E"&amp;$I$2&amp;":E"&amp;$I$3)))</f>
        <v>0</v>
      </c>
    </row>
    <row r="18" spans="1:16" x14ac:dyDescent="0.15">
      <c r="A18" s="29"/>
      <c r="B18" s="12" t="s">
        <v>31</v>
      </c>
      <c r="C18" s="31" t="str">
        <f t="array" aca="1" ref="C18" ca="1">IF(MAX(IF((INDIRECT($I$1&amp;"!A"&amp;$I$2&amp;":A"&amp;$I$3)=3)*(INDIRECT($I$1&amp;"!C"&amp;$I$2&amp;":C"&amp;$I$3)=1),(INDIRECT($I$1&amp;"!E"&amp;$I$2&amp;":E"&amp;$I$3)),0))=0,"-",MAX(IF((INDIRECT($I$1&amp;"!A"&amp;$I$2&amp;":A"&amp;$I$3)=3)*(INDIRECT($I$1&amp;"!C"&amp;$I$2&amp;":C"&amp;$I$3)=1),(INDIRECT($I$1&amp;"!E"&amp;$I$2&amp;":E"&amp;$I$3)),0)))</f>
        <v>-</v>
      </c>
      <c r="D18" s="31" t="str">
        <f t="array" aca="1" ref="D18" ca="1">IF(MAX(IF((INDIRECT($I$1&amp;"!A"&amp;$I$2&amp;":A"&amp;$I$3)=3)*(INDIRECT($I$1&amp;"!C"&amp;$I$2&amp;":C"&amp;$I$3)=2),(INDIRECT($I$1&amp;"!E"&amp;$I$2&amp;":E"&amp;$I$3)),0))=0,"-",MAX(IF((INDIRECT($I$1&amp;"!A"&amp;$I$2&amp;":A"&amp;$I$3)=3)*(INDIRECT($I$1&amp;"!C"&amp;$I$2&amp;":C"&amp;$I$3)=2),(INDIRECT($I$1&amp;"!E"&amp;$I$2&amp;":E"&amp;$I$3)),0)))</f>
        <v>-</v>
      </c>
      <c r="E18" s="31" t="str">
        <f t="array" aca="1" ref="E18" ca="1">IF(MAX(IF((INDIRECT($I$1&amp;"!A"&amp;$I$2&amp;":A"&amp;$I$3)=3)*(INDIRECT($I$1&amp;"!C"&amp;$I$2&amp;":C"&amp;$I$3)=3),(INDIRECT($I$1&amp;"!E"&amp;$I$2&amp;":E"&amp;$I$3)),0))=0,"-",MAX(IF((INDIRECT($I$1&amp;"!A"&amp;$I$2&amp;":A"&amp;$I$3)=3)*(INDIRECT($I$1&amp;"!C"&amp;$I$2&amp;":C"&amp;$I$3)=3),(INDIRECT($I$1&amp;"!E"&amp;$I$2&amp;":E"&amp;$I$3)),0)))</f>
        <v>-</v>
      </c>
      <c r="F18" s="31" t="str">
        <f t="array" aca="1" ref="F18" ca="1">IF(MAX(IF((INDIRECT($I$1&amp;"!A"&amp;$I$2&amp;":A"&amp;$I$3)=3)*(INDIRECT($I$1&amp;"!C"&amp;$I$2&amp;":C"&amp;$I$3)=4),(INDIRECT($I$1&amp;"!E"&amp;$I$2&amp;":E"&amp;$I$3)),0))=0,"-",MAX(IF((INDIRECT($I$1&amp;"!A"&amp;$I$2&amp;":A"&amp;$I$3)=3)*(INDIRECT($I$1&amp;"!C"&amp;$I$2&amp;":C"&amp;$I$3)=4),(INDIRECT($I$1&amp;"!E"&amp;$I$2&amp;":E"&amp;$I$3)),0)))</f>
        <v>-</v>
      </c>
    </row>
    <row r="19" spans="1:16" x14ac:dyDescent="0.15">
      <c r="A19" s="29"/>
      <c r="B19" s="12" t="s">
        <v>34</v>
      </c>
      <c r="C19" s="32" t="str">
        <f ca="1">IFERROR((C17/(C16-C20)),"-")</f>
        <v>-</v>
      </c>
      <c r="D19" s="32" t="str">
        <f ca="1">IFERROR((D17/(D16-D20)),"-")</f>
        <v>-</v>
      </c>
      <c r="E19" s="32" t="str">
        <f ca="1">IFERROR((E17/(E16-E20)),"-")</f>
        <v>-</v>
      </c>
      <c r="F19" s="32" t="str">
        <f ca="1">IFERROR((F17/(F16-F20)),"-")</f>
        <v>-</v>
      </c>
    </row>
    <row r="20" spans="1:16" x14ac:dyDescent="0.15">
      <c r="A20" s="33"/>
      <c r="B20" s="12" t="s">
        <v>35</v>
      </c>
      <c r="C20" s="28">
        <f ca="1">SUMPRODUCT(NOT(ISNUMBER(INDIRECT($I$1&amp;"!E"&amp;$I$2&amp;":E"&amp;$I$3)))*1,(INDIRECT($I$1&amp;"!A"&amp;$I$2&amp;":A"&amp;$I$3)=3)*1,(INDIRECT($I$1&amp;"!C"&amp;$I$2&amp;":C"&amp;$I$3)=1)*1)</f>
        <v>0</v>
      </c>
      <c r="D20" s="28">
        <f ca="1">SUMPRODUCT(NOT(ISNUMBER(INDIRECT($I$1&amp;"!E"&amp;$I$2&amp;":E"&amp;$I$3)))*1,(INDIRECT($I$1&amp;"!A"&amp;$I$2&amp;":A"&amp;$I$3)=3)*1,(INDIRECT($I$1&amp;"!C"&amp;$I$2&amp;":C"&amp;$I$3)=2)*1)</f>
        <v>0</v>
      </c>
      <c r="E20" s="28">
        <f ca="1">SUMPRODUCT(NOT(ISNUMBER(INDIRECT($I$1&amp;"!E"&amp;$I$2&amp;":E"&amp;$I$3)))*1,(INDIRECT($I$1&amp;"!A"&amp;$I$2&amp;":A"&amp;$I$3)=3)*1,(INDIRECT($I$1&amp;"!C"&amp;$I$2&amp;":C"&amp;$I$3)=3)*1)</f>
        <v>0</v>
      </c>
      <c r="F20" s="28">
        <f ca="1">SUMPRODUCT(NOT(ISNUMBER(INDIRECT($I$1&amp;"!E"&amp;$I$2&amp;":E"&amp;$I$3)))*1,(INDIRECT($I$1&amp;"!A"&amp;$I$2&amp;":A"&amp;$I$3)=3)*1,(INDIRECT($I$1&amp;"!C"&amp;$I$2&amp;":C"&amp;$I$3)=4)*1)</f>
        <v>0</v>
      </c>
    </row>
    <row r="21" spans="1:16" x14ac:dyDescent="0.15">
      <c r="B21" s="10"/>
      <c r="C21" s="10"/>
      <c r="D21" s="10"/>
      <c r="E21" s="10"/>
      <c r="F21" s="10"/>
      <c r="G21" s="10"/>
      <c r="H21" s="10"/>
      <c r="I21" s="10"/>
      <c r="J21" s="10"/>
      <c r="K21" s="10"/>
      <c r="L21" s="10"/>
      <c r="M21" s="10"/>
      <c r="N21" s="10"/>
      <c r="O21" s="10"/>
      <c r="P21" s="10"/>
    </row>
    <row r="22" spans="1:16" ht="13.5" customHeight="1" x14ac:dyDescent="0.15">
      <c r="A22" s="46" t="s">
        <v>24</v>
      </c>
      <c r="B22" s="48"/>
      <c r="C22" s="48"/>
      <c r="D22" s="47"/>
      <c r="E22" s="34" t="s">
        <v>25</v>
      </c>
    </row>
    <row r="23" spans="1:16" x14ac:dyDescent="0.15">
      <c r="A23" s="35" t="s">
        <v>26</v>
      </c>
      <c r="B23" s="34" t="str">
        <f ca="1">COUNTIF(INDIRECT($I$1&amp;"!F"&amp;$I$2&amp;":F"&amp;$I$3),A23) &amp; "報"</f>
        <v>0報</v>
      </c>
      <c r="C23" s="34" t="s">
        <v>28</v>
      </c>
      <c r="D23" s="34" t="str">
        <f ca="1">COUNTIF(INDIRECT($I$1&amp;"!F"&amp;$I$2&amp;":F"&amp;$I$3),C23) &amp; "報"</f>
        <v>0報</v>
      </c>
      <c r="E23" s="49" t="str">
        <f ca="1">SUM(INDIRECT($I$1&amp;"!G"&amp;$I$2&amp;":G"&amp;$I$3)) &amp; "回"</f>
        <v>0回</v>
      </c>
    </row>
    <row r="24" spans="1:16" x14ac:dyDescent="0.15">
      <c r="A24" s="35" t="s">
        <v>27</v>
      </c>
      <c r="B24" s="34" t="str">
        <f ca="1">COUNTIF(INDIRECT($I$1&amp;"!F"&amp;$I$2&amp;":F"&amp;$I$3),A24) &amp; "報"</f>
        <v>0報</v>
      </c>
      <c r="C24" s="34" t="s">
        <v>29</v>
      </c>
      <c r="D24" s="34" t="str">
        <f ca="1">COUNTIF(INDIRECT($I$1&amp;"!F"&amp;$I$2&amp;":F"&amp;$I$3),C24) &amp; "報"</f>
        <v>0報</v>
      </c>
      <c r="E24" s="49"/>
    </row>
  </sheetData>
  <sheetProtection password="EFA1" sheet="1" objects="1" scenarios="1"/>
  <mergeCells count="4">
    <mergeCell ref="A2:F2"/>
    <mergeCell ref="A5:B5"/>
    <mergeCell ref="A22:D22"/>
    <mergeCell ref="E23:E24"/>
  </mergeCells>
  <phoneticPr fontId="1"/>
  <printOptions horizontalCentered="1"/>
  <pageMargins left="0.39370078740157483" right="0.39370078740157483" top="0.74803149606299213" bottom="0.74803149606299213" header="0.31496062992125984" footer="0.31496062992125984"/>
  <pageSetup paperSize="9" scale="94" fitToHeight="0" orientation="portrait" r:id="rId1"/>
  <headerFooter>
    <oddHeader>&amp;R&amp;"ＭＳ Ｐ明朝,標準"機２Ａ</oddHeader>
  </headerFooter>
  <colBreaks count="1" manualBreakCount="1">
    <brk id="28" max="4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様式３</vt:lpstr>
      <vt:lpstr>様式３（記入例）</vt:lpstr>
      <vt:lpstr>様式４</vt:lpstr>
      <vt:lpstr>様式４（記入例）</vt:lpstr>
      <vt:lpstr>様式４（集計）</vt:lpstr>
      <vt:lpstr>様式３!Print_Area</vt:lpstr>
      <vt:lpstr>'様式３（記入例）'!Print_Area</vt:lpstr>
      <vt:lpstr>様式４!Print_Area</vt:lpstr>
      <vt:lpstr>'様式４（記入例）'!Print_Area</vt:lpstr>
      <vt:lpstr>'様式４（集計）'!Print_Area</vt:lpstr>
      <vt:lpstr>様式４!Print_Titles</vt:lpstr>
      <vt:lpstr>'様式４（記入例）'!Print_Titles</vt:lpstr>
      <vt:lpstr>'様式４（集計）'!Print_Titles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y-naga</dc:creator>
  <cp:lastModifiedBy>津野　勇希</cp:lastModifiedBy>
  <cp:lastPrinted>2024-11-29T05:41:33Z</cp:lastPrinted>
  <dcterms:created xsi:type="dcterms:W3CDTF">2018-06-26T13:00:26Z</dcterms:created>
  <dcterms:modified xsi:type="dcterms:W3CDTF">2025-05-12T05:18:46Z</dcterms:modified>
</cp:coreProperties>
</file>